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gov1.sharepoint.com/sites/DEM-External/UASI/Communications and Media/Public Records Requests/John Lyndsey Poland PRA/"/>
    </mc:Choice>
  </mc:AlternateContent>
  <xr:revisionPtr revIDLastSave="2" documentId="8_{F8589772-558B-44A1-AFE5-14F608E9C25C}" xr6:coauthVersionLast="47" xr6:coauthVersionMax="47" xr10:uidLastSave="{78BEDE40-BCEC-43B3-AEE2-2938F3D6A24F}"/>
  <bookViews>
    <workbookView xWindow="-110" yWindow="-110" windowWidth="25180" windowHeight="16260" xr2:uid="{6D9FA84A-BF6C-4249-82C0-AB1DADD77284}"/>
  </bookViews>
  <sheets>
    <sheet name="FY18 Equipment" sheetId="1" r:id="rId1"/>
  </sheets>
  <externalReferences>
    <externalReference r:id="rId2"/>
  </externalReferences>
  <definedNames>
    <definedName name="_xlnm._FilterDatabase" localSheetId="0" hidden="1">'FY18 Equipment'!$A$4:$J$132</definedName>
    <definedName name="Capabilities_Building">[1]Source!$BU$45:$BU$46</definedName>
    <definedName name="CFDA">[1]Source!$K$11:$K$12</definedName>
    <definedName name="Indirect_Cost_Rate">[1]Source!$F$122:$F$127</definedName>
    <definedName name="Investment_Justifications">[1]Source!$BS$86:$BS$95</definedName>
    <definedName name="MatchType">[1]Source!$B$179:$B$180</definedName>
    <definedName name="_xlnm.Print_Area" localSheetId="0">'FY18 Equipment'!$A$1:$J$38</definedName>
    <definedName name="_xlnm.Print_Titles" localSheetId="0">'FY18 Equipment'!$4:$6</definedName>
    <definedName name="SOURCE_ApplicationType">[1]Source!$A$99:$D$103</definedName>
    <definedName name="Source_ConsultantNameLookup">[1]Source!$AX$75:$AY$92</definedName>
    <definedName name="SOURCE_CoreCapabilities">[1]Source!$BS$52:$BS$83</definedName>
    <definedName name="SOURCE_DeployableShareable">[1]Source!$E$66:$E$67</definedName>
    <definedName name="SOURCE_DetailMA">[1]Source!$G$8:$G$10</definedName>
    <definedName name="Source_DirectSubaward">[1]Source!$D$3:$D$4</definedName>
    <definedName name="SOURCE_Discipline">[1]Source!$A$73:$A$86</definedName>
    <definedName name="SOURCE_EquipmentCondition">[1]Source!$D$66:$D$70</definedName>
    <definedName name="Source_EquipmentHoldTrigger">[1]Source!$AC$92:$AC$101</definedName>
    <definedName name="SOURCE_EquipmentSolutionAreaSubCategoryProjectLedger">[1]Source!$AC$41:$AC$62</definedName>
    <definedName name="Source_ExerciseNameLookup">[1]Source!$M$46:$N$48</definedName>
    <definedName name="SOURCE_ExerciseType2">[1]Source!$AC$82:$AC$89</definedName>
    <definedName name="SOURCE_FundingSource">[1]Source!$D$73:$D$76</definedName>
    <definedName name="SOURCE_FundingSourceGAFS">[1]Source!$BQ$5:$BQ$55</definedName>
    <definedName name="SOURCE_GrantList">[1]Source!$A$161:$J$175</definedName>
    <definedName name="SOURCE_GrantNumber">[1]Source!$A$111:$B$141</definedName>
    <definedName name="source_GrantYearGAFS">[1]Source!$BR$5:$BR$16</definedName>
    <definedName name="Source_LedgerType">[1]Source!$A$187:$A$191</definedName>
    <definedName name="Source_MANameLookup">[1]Source!$D$9:$E$9</definedName>
    <definedName name="Source_OrganizationNameLookup">[1]Source!$D$23:$E$27</definedName>
    <definedName name="Source_PersonnelNameLookup">[1]Source!$BG$50:$BH$54</definedName>
    <definedName name="Source_PlanningNameLookup">[1]Source!$D$38:$E$41</definedName>
    <definedName name="SOURCE_PreviousAward">[1]Source!$J$72:$J$100</definedName>
    <definedName name="SOURCE_SafecomConsult">[1]Source!$H$8:$H$10</definedName>
    <definedName name="SOURCE_Salutations">[1]Source!$L$10:$L$19</definedName>
    <definedName name="SOURCE_SolutionAreaConsultant">[1]Source!$AW$95:$AW$99</definedName>
    <definedName name="SOURCE_SolutionAreaPersonnel">[1]Source!$BG$50:$BG$54</definedName>
    <definedName name="SOURCE_SolutionAreaProject">[1]Source!$AW$50:$AW$56</definedName>
    <definedName name="SOURCE_SolutionAreaSubCategoryExercise">[1]Source!$M$46:$M$48</definedName>
    <definedName name="SOURCE_SolutionAreaSubCategoryIndirectCost">[1]Source!$D$109</definedName>
    <definedName name="SOURCE_SolutionAreaSubCategoryMA">[1]Source!$D$9</definedName>
    <definedName name="SOURCE_SolutionAreaSubCategoryPlanning">[1]Source!$D$38:$D$41</definedName>
    <definedName name="SOURCE_SolutionAreaSubCategoryTraining">[1]Source!$D$55:$D$57</definedName>
    <definedName name="SOURCE_TrainingActivity">[1]Source!$AC$105:$AC$107</definedName>
    <definedName name="Source_TrainingNameLookup">[1]Source!$D$55:$E$57</definedName>
    <definedName name="SOURCE_YesNo">[1]Source!$AV$61:$AV$62</definedName>
    <definedName name="SourceList">[1]Source!$AW$95:$AW$99</definedName>
    <definedName name="SourceLists">[1]Source!$AW$128:$AW$134</definedName>
    <definedName name="SourceLookup">[1]Source!$AW$95:$AX$99</definedName>
    <definedName name="SourceLookups">[1]Source!$AW$128:$AX$134</definedName>
    <definedName name="State_Strategy_Goals">[1]Source!$BS$98:$BS$109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35" i="1" l="1"/>
  <c r="I33" i="1"/>
  <c r="I30" i="1"/>
  <c r="I29" i="1"/>
  <c r="I28" i="1"/>
  <c r="I27" i="1"/>
  <c r="I26" i="1"/>
  <c r="I20" i="1"/>
  <c r="I19" i="1"/>
  <c r="I17" i="1"/>
  <c r="I12" i="1"/>
  <c r="I10" i="1"/>
  <c r="I8" i="1"/>
  <c r="I7" i="1" l="1"/>
</calcChain>
</file>

<file path=xl/sharedStrings.xml><?xml version="1.0" encoding="utf-8"?>
<sst xmlns="http://schemas.openxmlformats.org/spreadsheetml/2006/main" count="229" uniqueCount="111">
  <si>
    <t>CALIFORNIA GOVERNOR'S OFFICE OF EMERGENCY SERVICES (Cal OES)</t>
  </si>
  <si>
    <t xml:space="preserve">EQUIPMENT </t>
  </si>
  <si>
    <t>Project Number</t>
  </si>
  <si>
    <t>Equipment Description &amp; (Quantity)</t>
  </si>
  <si>
    <t>AEL#</t>
  </si>
  <si>
    <t>AEL Title</t>
  </si>
  <si>
    <t>SAFECOM Consult</t>
  </si>
  <si>
    <t>Funding Source</t>
  </si>
  <si>
    <t>Discipline</t>
  </si>
  <si>
    <t>Solution Area Sub-Category</t>
  </si>
  <si>
    <t>Budgeted Cost</t>
  </si>
  <si>
    <t>Total Approved</t>
  </si>
  <si>
    <t>Information Sharing Technology (1)- Contra Costa</t>
  </si>
  <si>
    <t>13IT-00-DEXC</t>
  </si>
  <si>
    <t xml:space="preserve">Data Exchange and Interoperability </t>
  </si>
  <si>
    <t>N/A</t>
  </si>
  <si>
    <t>HSGP-UASI</t>
  </si>
  <si>
    <t>LE</t>
  </si>
  <si>
    <t>Terrorism Incident Prevention Equipment</t>
  </si>
  <si>
    <t>No</t>
  </si>
  <si>
    <t>Information Sharing Technology (1)- NCRIC</t>
  </si>
  <si>
    <t>Data Exchange and Interoperability</t>
  </si>
  <si>
    <t>Information Sharing Technology (1)- Santa Clara</t>
  </si>
  <si>
    <t>04-SW-04-NETW</t>
  </si>
  <si>
    <t>Information Technology</t>
  </si>
  <si>
    <t>Software maintenance fees (1)- NCRIC</t>
  </si>
  <si>
    <t>21GN-00-OCEQ</t>
  </si>
  <si>
    <t>Equipment and Supplies, Information/Emergency Operations/Fusion Centers</t>
  </si>
  <si>
    <t>Other Authorized Equipment</t>
  </si>
  <si>
    <t>Solar powered camera trailers (4)- Fremont</t>
  </si>
  <si>
    <t>13LE-00-SURV</t>
  </si>
  <si>
    <t>Equipment, Law Enforcement Surveillance</t>
  </si>
  <si>
    <t>EOD canine (1)- SF Sheriff</t>
  </si>
  <si>
    <t>07ED-01-DOGS</t>
  </si>
  <si>
    <t>Caines, Explosive Detecting</t>
  </si>
  <si>
    <t xml:space="preserve">Detection </t>
  </si>
  <si>
    <t>Aircraft FLIR Camera System (1)  - Alameda</t>
  </si>
  <si>
    <t>04MD-01-IRED</t>
  </si>
  <si>
    <t>Camera, Infrared (IR)</t>
  </si>
  <si>
    <t>Dosimeters and Search Cameras (1)  - San Jose</t>
  </si>
  <si>
    <t>03SR-03-SCAM</t>
  </si>
  <si>
    <t>Camera, Search</t>
  </si>
  <si>
    <t>CBRNE Search and Rescue Equipment</t>
  </si>
  <si>
    <t>Helicopter Special Operations Platform (1)  - San Jose</t>
  </si>
  <si>
    <t>18AC-00-ACUP</t>
  </si>
  <si>
    <t>Equipment and Upgrades, Aircraft, CBRNE</t>
  </si>
  <si>
    <t>CBRNE Aviation Equipment</t>
  </si>
  <si>
    <t>06CP-02-BRDG</t>
  </si>
  <si>
    <t>Equipment, Bridging/Patching/Gateway</t>
  </si>
  <si>
    <t>13IT-00-ALRT</t>
  </si>
  <si>
    <t>System, Alert/Notification</t>
  </si>
  <si>
    <t>Alert and TENS notification system (1)- San Mateo</t>
  </si>
  <si>
    <t>06CP-01-PORT</t>
  </si>
  <si>
    <t xml:space="preserve">Radio, Portable </t>
  </si>
  <si>
    <t>Interoperable Communications Equipment</t>
  </si>
  <si>
    <t>04SW-04-NETW</t>
  </si>
  <si>
    <t>Software, Network</t>
  </si>
  <si>
    <t>04HW-01-INHW</t>
  </si>
  <si>
    <t>Hardware, Computer, Integrated</t>
  </si>
  <si>
    <t>P25 compatible radios (4)- Rio Vista</t>
  </si>
  <si>
    <t>P25 compatible radios (43)- San Jose</t>
  </si>
  <si>
    <t>06CC-04-EQSD</t>
  </si>
  <si>
    <t>P25 trunked radio system (1)- Solano</t>
  </si>
  <si>
    <t>06CP-03-MWAV</t>
  </si>
  <si>
    <t xml:space="preserve">Radio, Microwave Link </t>
  </si>
  <si>
    <t>Message Switch Replacement (1)-  Alameda County Sheriff</t>
  </si>
  <si>
    <t>Automated License Plate Readers (12)- Salinas PD</t>
  </si>
  <si>
    <t>03OE-01-ALPR</t>
  </si>
  <si>
    <t>Systems, Automated License Plate Recognition</t>
  </si>
  <si>
    <t>Pole Cameras - San Jose PD</t>
  </si>
  <si>
    <t>04MD-01-VCAM</t>
  </si>
  <si>
    <t>Video Cameras</t>
  </si>
  <si>
    <t>Command van upgrades Bridging Equipment (1)- SFPD</t>
  </si>
  <si>
    <t>Command van upgrades Computer Hardware (1)- SFPD</t>
  </si>
  <si>
    <t>Command van upgrades Satellite Data (1)- SFPD</t>
  </si>
  <si>
    <t>Equipment, Satellite Data</t>
  </si>
  <si>
    <t xml:space="preserve">Operations Center Upgrades (1) - SFPD </t>
  </si>
  <si>
    <t>Unmanned Aerial Vehicle (UAV) Response Vehicle</t>
  </si>
  <si>
    <t>12VE-00-MISS</t>
  </si>
  <si>
    <t>Vehicle, Specialized Mission</t>
  </si>
  <si>
    <t>CBRNE Incident Response Vehicle</t>
  </si>
  <si>
    <t>Breathing apparatus for Terrorism Counter Assault Team (TCAT) (12).</t>
  </si>
  <si>
    <t>01AR-01-SCBA</t>
  </si>
  <si>
    <t>CBRN</t>
  </si>
  <si>
    <t>Personal Protective Equipment</t>
  </si>
  <si>
    <t xml:space="preserve">Robots </t>
  </si>
  <si>
    <t>Vehicle, Specialized Mission, CBRNE</t>
  </si>
  <si>
    <t xml:space="preserve">Medical </t>
  </si>
  <si>
    <t>Cots for Shelters (750)- Alameda</t>
  </si>
  <si>
    <t>09ME-01-COTS</t>
  </si>
  <si>
    <t>Cots</t>
  </si>
  <si>
    <t>Medical Supplies - Alameda</t>
  </si>
  <si>
    <t>09MS-01-MEDS</t>
  </si>
  <si>
    <t>Supplies, Medication Administration</t>
  </si>
  <si>
    <t>12TR-00-TEQP</t>
  </si>
  <si>
    <t>Trailer, equipment</t>
  </si>
  <si>
    <t>Equipment trailer (30)- Alameda</t>
  </si>
  <si>
    <t>Digital portable x-ray machine with instant screening capabilities (1)- Walnut Creek</t>
  </si>
  <si>
    <t>15SC-00-PPSS</t>
  </si>
  <si>
    <t>Systems Personnel/Package Screening</t>
  </si>
  <si>
    <t xml:space="preserve">Inspection and Screening Equipment </t>
  </si>
  <si>
    <t>EOD equipment transport vehicle (1)- Santa Clara</t>
  </si>
  <si>
    <t>Robot (1)- Monterey Sheriff</t>
  </si>
  <si>
    <t>03OE-07-ROBT</t>
  </si>
  <si>
    <t>Explosive Device Mitigation and Remediation Equipment</t>
  </si>
  <si>
    <t>Bomb Suits (1)- Monterey County</t>
  </si>
  <si>
    <t>02PE-01-BSUT</t>
  </si>
  <si>
    <t>Suit, Improvised Explosive Device/Explosive Ordnance Sidsposal (IED/EOD) Protective Ensemble</t>
  </si>
  <si>
    <t>Bomb Suits (2)- SJPD</t>
  </si>
  <si>
    <t>Bomb Robot (1)- SJPD</t>
  </si>
  <si>
    <t>Robots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</si>
</sst>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00"/>
  </numFmts>
  <fonts count="8" x14ac:knownFonts="1">
    <font>
      <sz val="10"/>
      <name val="Arial"/>
    </font>
    <font>
      <sz val="16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164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Border="1" applyAlignment="1" applyProtection="1">
      <alignment horizontal="center" vertical="center" wrapText="1"/>
      <protection locked="0"/>
    </xf>
    <xf numFmtId="37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/>
    <xf numFmtId="0" fontId="3" fillId="0" borderId="9" xfId="0" applyFont="1" applyBorder="1" applyAlignment="1" applyProtection="1">
      <alignment horizontal="center" vertical="center" wrapText="1"/>
      <protection locked="0"/>
    </xf>
    <xf numFmtId="16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37" fontId="3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37" fontId="3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/>
  </cellXfs>
  <cellStyles count="3">
    <cellStyle name="Comma" xfId="1" builtinId="3"/>
    <cellStyle name="Normal" xfId="0" builtinId="0"/>
    <cellStyle name="Normal 2 2 2" xfId="2" xr:uid="{B759F0F5-F607-4F0A-B582-3A9A06B5F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89462</xdr:colOff>
      <xdr:row>424</xdr:row>
      <xdr:rowOff>0</xdr:rowOff>
    </xdr:from>
    <xdr:to>
      <xdr:col>1</xdr:col>
      <xdr:colOff>495238</xdr:colOff>
      <xdr:row>424</xdr:row>
      <xdr:rowOff>0</xdr:rowOff>
    </xdr:to>
    <xdr:sp macro="[0]!Ledgers_AELLookup" textlink="">
      <xdr:nvSpPr>
        <xdr:cNvPr id="2" name="Rectangle 304">
          <a:extLst>
            <a:ext uri="{FF2B5EF4-FFF2-40B4-BE49-F238E27FC236}">
              <a16:creationId xmlns:a16="http://schemas.microsoft.com/office/drawing/2014/main" id="{30290FEF-297D-48A3-A495-65A285B4F9D4}"/>
            </a:ext>
          </a:extLst>
        </xdr:cNvPr>
        <xdr:cNvSpPr>
          <a:spLocks noChangeArrowheads="1"/>
        </xdr:cNvSpPr>
      </xdr:nvSpPr>
      <xdr:spPr bwMode="auto">
        <a:xfrm>
          <a:off x="89462" y="183362600"/>
          <a:ext cx="1161426" cy="0"/>
        </a:xfrm>
        <a:prstGeom prst="rect">
          <a:avLst/>
        </a:prstGeom>
        <a:solidFill>
          <a:srgbClr val="99CCFF"/>
        </a:solidFill>
        <a:ln w="285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ahoma"/>
              <a:cs typeface="Tahoma"/>
            </a:rPr>
            <a:t>AEL LOOKUP</a:t>
          </a:r>
        </a:p>
      </xdr:txBody>
    </xdr:sp>
    <xdr:clientData fPrintsWithSheet="0"/>
  </xdr:twoCellAnchor>
  <xdr:twoCellAnchor>
    <xdr:from>
      <xdr:col>1</xdr:col>
      <xdr:colOff>992506</xdr:colOff>
      <xdr:row>0</xdr:row>
      <xdr:rowOff>33653</xdr:rowOff>
    </xdr:from>
    <xdr:to>
      <xdr:col>3</xdr:col>
      <xdr:colOff>680102</xdr:colOff>
      <xdr:row>1</xdr:row>
      <xdr:rowOff>78336</xdr:rowOff>
    </xdr:to>
    <xdr:sp macro="" textlink="">
      <xdr:nvSpPr>
        <xdr:cNvPr id="42" name="Rectangle 2002" hidden="1">
          <a:extLst>
            <a:ext uri="{FF2B5EF4-FFF2-40B4-BE49-F238E27FC236}">
              <a16:creationId xmlns:a16="http://schemas.microsoft.com/office/drawing/2014/main" id="{6941CC0C-1916-4714-AFC6-510BB627CF91}"/>
            </a:ext>
          </a:extLst>
        </xdr:cNvPr>
        <xdr:cNvSpPr>
          <a:spLocks noChangeArrowheads="1"/>
        </xdr:cNvSpPr>
      </xdr:nvSpPr>
      <xdr:spPr bwMode="auto">
        <a:xfrm>
          <a:off x="1748156" y="33653"/>
          <a:ext cx="3573796" cy="203433"/>
        </a:xfrm>
        <a:prstGeom prst="rect">
          <a:avLst/>
        </a:prstGeom>
        <a:solidFill>
          <a:srgbClr val="FFFF00"/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ahoma"/>
              <a:cs typeface="Tahoma"/>
            </a:rPr>
            <a:t>EQUIPMENT</a:t>
          </a:r>
        </a:p>
      </xdr:txBody>
    </xdr:sp>
    <xdr:clientData fPrintsWithSheet="0"/>
  </xdr:twoCellAnchor>
  <xdr:twoCellAnchor>
    <xdr:from>
      <xdr:col>1</xdr:col>
      <xdr:colOff>990918</xdr:colOff>
      <xdr:row>1</xdr:row>
      <xdr:rowOff>77885</xdr:rowOff>
    </xdr:from>
    <xdr:to>
      <xdr:col>3</xdr:col>
      <xdr:colOff>680426</xdr:colOff>
      <xdr:row>3</xdr:row>
      <xdr:rowOff>0</xdr:rowOff>
    </xdr:to>
    <xdr:sp macro="[0]!LedgerButtons_Project_08PersonalProtective" textlink="">
      <xdr:nvSpPr>
        <xdr:cNvPr id="43" name="Rectangle 2003" hidden="1">
          <a:extLst>
            <a:ext uri="{FF2B5EF4-FFF2-40B4-BE49-F238E27FC236}">
              <a16:creationId xmlns:a16="http://schemas.microsoft.com/office/drawing/2014/main" id="{CE7B7D6E-899C-4B7A-9060-7583FECEFD8C}"/>
            </a:ext>
          </a:extLst>
        </xdr:cNvPr>
        <xdr:cNvSpPr>
          <a:spLocks noChangeArrowheads="1"/>
        </xdr:cNvSpPr>
      </xdr:nvSpPr>
      <xdr:spPr bwMode="auto">
        <a:xfrm>
          <a:off x="1746568" y="236635"/>
          <a:ext cx="3575708" cy="269578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PERSONAL PROTECTIVE EQUIPMENT</a:t>
          </a:r>
        </a:p>
      </xdr:txBody>
    </xdr:sp>
    <xdr:clientData fPrintsWithSheet="0"/>
  </xdr:twoCellAnchor>
  <xdr:twoCellAnchor>
    <xdr:from>
      <xdr:col>3</xdr:col>
      <xdr:colOff>680377</xdr:colOff>
      <xdr:row>0</xdr:row>
      <xdr:rowOff>44860</xdr:rowOff>
    </xdr:from>
    <xdr:to>
      <xdr:col>7</xdr:col>
      <xdr:colOff>8400</xdr:colOff>
      <xdr:row>2</xdr:row>
      <xdr:rowOff>32509</xdr:rowOff>
    </xdr:to>
    <xdr:sp macro="[0]!LedgerButtons_Project_13DecontaminationEquipment" textlink="">
      <xdr:nvSpPr>
        <xdr:cNvPr id="48" name="Rectangle 2008" hidden="1">
          <a:extLst>
            <a:ext uri="{FF2B5EF4-FFF2-40B4-BE49-F238E27FC236}">
              <a16:creationId xmlns:a16="http://schemas.microsoft.com/office/drawing/2014/main" id="{2F4D3F24-E835-4494-A81E-D8069E1781E8}"/>
            </a:ext>
          </a:extLst>
        </xdr:cNvPr>
        <xdr:cNvSpPr>
          <a:spLocks noChangeArrowheads="1"/>
        </xdr:cNvSpPr>
      </xdr:nvSpPr>
      <xdr:spPr bwMode="auto">
        <a:xfrm>
          <a:off x="5322227" y="44860"/>
          <a:ext cx="5138273" cy="305149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DECONTAMINATION</a:t>
          </a:r>
        </a:p>
      </xdr:txBody>
    </xdr:sp>
    <xdr:clientData fPrintsWithSheet="0"/>
  </xdr:twoCellAnchor>
  <xdr:twoCellAnchor>
    <xdr:from>
      <xdr:col>3</xdr:col>
      <xdr:colOff>681243</xdr:colOff>
      <xdr:row>2</xdr:row>
      <xdr:rowOff>33020</xdr:rowOff>
    </xdr:from>
    <xdr:to>
      <xdr:col>7</xdr:col>
      <xdr:colOff>2102</xdr:colOff>
      <xdr:row>3</xdr:row>
      <xdr:rowOff>0</xdr:rowOff>
    </xdr:to>
    <xdr:sp macro="[0]!LedgerButtons_Project_18MedicalSupplies" textlink="">
      <xdr:nvSpPr>
        <xdr:cNvPr id="53" name="Rectangle 2013" hidden="1">
          <a:extLst>
            <a:ext uri="{FF2B5EF4-FFF2-40B4-BE49-F238E27FC236}">
              <a16:creationId xmlns:a16="http://schemas.microsoft.com/office/drawing/2014/main" id="{39172CF2-3853-41D8-9329-56E0FC5C8738}"/>
            </a:ext>
          </a:extLst>
        </xdr:cNvPr>
        <xdr:cNvSpPr>
          <a:spLocks noChangeArrowheads="1"/>
        </xdr:cNvSpPr>
      </xdr:nvSpPr>
      <xdr:spPr bwMode="auto">
        <a:xfrm>
          <a:off x="5323093" y="350520"/>
          <a:ext cx="5131109" cy="319189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MEDICAL</a:t>
          </a:r>
        </a:p>
      </xdr:txBody>
    </xdr:sp>
    <xdr:clientData fPrintsWithSheet="0"/>
  </xdr:twoCellAnchor>
  <xdr:twoCellAnchor>
    <xdr:from>
      <xdr:col>7</xdr:col>
      <xdr:colOff>3968</xdr:colOff>
      <xdr:row>0</xdr:row>
      <xdr:rowOff>49997</xdr:rowOff>
    </xdr:from>
    <xdr:to>
      <xdr:col>8</xdr:col>
      <xdr:colOff>0</xdr:colOff>
      <xdr:row>2</xdr:row>
      <xdr:rowOff>112648</xdr:rowOff>
    </xdr:to>
    <xdr:sp macro="[0]!LedgerButtons_Project_20AgTerror" textlink="">
      <xdr:nvSpPr>
        <xdr:cNvPr id="55" name="Rectangle 2015" hidden="1">
          <a:extLst>
            <a:ext uri="{FF2B5EF4-FFF2-40B4-BE49-F238E27FC236}">
              <a16:creationId xmlns:a16="http://schemas.microsoft.com/office/drawing/2014/main" id="{D4CF5349-2C0B-4D53-8D38-6EAC8CB5E4CA}"/>
            </a:ext>
          </a:extLst>
        </xdr:cNvPr>
        <xdr:cNvSpPr>
          <a:spLocks noChangeArrowheads="1"/>
        </xdr:cNvSpPr>
      </xdr:nvSpPr>
      <xdr:spPr bwMode="auto">
        <a:xfrm>
          <a:off x="10456068" y="49997"/>
          <a:ext cx="6843149" cy="380151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AGRICULTURAL TERRORISM PREVENTION, RESPONSE AND MITIGATION EQUIPMENT</a:t>
          </a:r>
        </a:p>
      </xdr:txBody>
    </xdr:sp>
    <xdr:clientData fPrintsWithSheet="0"/>
  </xdr:twoCellAnchor>
  <xdr:twoCellAnchor>
    <xdr:from>
      <xdr:col>7</xdr:col>
      <xdr:colOff>3969</xdr:colOff>
      <xdr:row>2</xdr:row>
      <xdr:rowOff>111442</xdr:rowOff>
    </xdr:from>
    <xdr:to>
      <xdr:col>8</xdr:col>
      <xdr:colOff>0</xdr:colOff>
      <xdr:row>3</xdr:row>
      <xdr:rowOff>0</xdr:rowOff>
    </xdr:to>
    <xdr:sp macro="[0]!LedgerButtons_Project_21CBRNEResponseWater" textlink="">
      <xdr:nvSpPr>
        <xdr:cNvPr id="86" name="Rectangle 2016" hidden="1">
          <a:extLst>
            <a:ext uri="{FF2B5EF4-FFF2-40B4-BE49-F238E27FC236}">
              <a16:creationId xmlns:a16="http://schemas.microsoft.com/office/drawing/2014/main" id="{42872972-2E4C-4952-8CA4-06AB21063010}"/>
            </a:ext>
          </a:extLst>
        </xdr:cNvPr>
        <xdr:cNvSpPr>
          <a:spLocks noChangeArrowheads="1"/>
        </xdr:cNvSpPr>
      </xdr:nvSpPr>
      <xdr:spPr bwMode="auto">
        <a:xfrm>
          <a:off x="10456069" y="428942"/>
          <a:ext cx="6843149" cy="429655"/>
        </a:xfrm>
        <a:prstGeom prst="rect">
          <a:avLst/>
        </a:prstGeom>
        <a:solidFill>
          <a:schemeClr val="bg1">
            <a:lumMod val="75000"/>
          </a:schemeClr>
        </a:solidFill>
        <a:ln w="317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chemeClr val="tx1"/>
              </a:solidFill>
              <a:latin typeface="Tahoma"/>
              <a:cs typeface="Tahoma"/>
            </a:rPr>
            <a:t>CBRNE PREVENTION RESPONSE WATERCRAFT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8%20BA-UASI%20-%20CR#8 apprv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. Agent"/>
      <sheetName val="Instructions"/>
      <sheetName val="Facesheet"/>
      <sheetName val="Authorized Body Of 5"/>
      <sheetName val="Proj Led CR#8apprvd"/>
      <sheetName val="Plan CR#8 apprvd"/>
      <sheetName val="Org CR#8 apprvd"/>
      <sheetName val="Equip CR#8 apprvd"/>
      <sheetName val="Train CR#8 apprvd"/>
      <sheetName val="Cons-Cont CR#8 apprvd"/>
      <sheetName val="Personnel CR#8 apprvd"/>
      <sheetName val="Proj Led MOD#8"/>
      <sheetName val="Proj Led MOD#8 apprvd"/>
      <sheetName val="Plan MOD#8"/>
      <sheetName val="Plan MOD#8 apprvd"/>
      <sheetName val="Org MOD#8"/>
      <sheetName val="Org MOD#8 apprvd"/>
      <sheetName val="Equip MOD#8"/>
      <sheetName val="Equip MOD#8 apprvd"/>
      <sheetName val="Train MOD#8"/>
      <sheetName val="Train MOD#8 apprvd"/>
      <sheetName val="Exer MOD#8"/>
      <sheetName val="Exer MOD#8 apprvd"/>
      <sheetName val="M&amp;A MOD#8"/>
      <sheetName val="M&amp;A MOD#8 apprvd"/>
      <sheetName val="Cons-Cont MOD#8"/>
      <sheetName val="Cons-Cont MOD#8 apprvd"/>
      <sheetName val="Personnel MOD#8"/>
      <sheetName val="Personnel MOD#8 apprvd"/>
      <sheetName val="Proj Led CR#7 apprvd"/>
      <sheetName val="Plan CR#7 apprvd"/>
      <sheetName val="Org CR#7 apprvd"/>
      <sheetName val="Equip CR#7 appvd"/>
      <sheetName val="Train CR#7 apprvd"/>
      <sheetName val="Cons-Cont CR#7 apprvd"/>
      <sheetName val="Personnel CR#7 apprvd"/>
      <sheetName val="Proj Led MOD#7 "/>
      <sheetName val="Proj Led MOD#7 Apprvd"/>
      <sheetName val="Plan MOD#7"/>
      <sheetName val="Plan MOD#7 Apprvd"/>
      <sheetName val="Org MOD#7"/>
      <sheetName val="Org MOD#7 Apprvd"/>
      <sheetName val="Equip MOD#7"/>
      <sheetName val="Equip MOD#7 Apprvd"/>
      <sheetName val="Train MOD#7"/>
      <sheetName val="Train MOD#7 Apprvd"/>
      <sheetName val="Exer MOD#7"/>
      <sheetName val="Exer MOD#7 Apprvd"/>
      <sheetName val="M&amp;A MOD#7"/>
      <sheetName val="M&amp;A MOD#7 Apprvd"/>
      <sheetName val="Cons-Cont MOD#7"/>
      <sheetName val="Cons-Cont MOD#7 Apprvd"/>
      <sheetName val="Personnel MOD#7"/>
      <sheetName val="Personnel MOD#7 Apprvd"/>
      <sheetName val="Proj Led CR#6 Apprvd"/>
      <sheetName val="Planning CR#6 Apprvd"/>
      <sheetName val="Org CR#6 Apprvd"/>
      <sheetName val="Equip CR#6 Apprvd"/>
      <sheetName val="Train CR#6 Apprvd"/>
      <sheetName val="Exer CR#6 Apprvd"/>
      <sheetName val="Cons-Cont CR#6 Apprvd"/>
      <sheetName val="Personnel CR#6 Apprvd"/>
      <sheetName val="Proj Led MOD#6"/>
      <sheetName val="Proj Led MOD#6 Apprvd"/>
      <sheetName val="Planning MOD#6"/>
      <sheetName val="Planning MOD#6 Apprvd"/>
      <sheetName val="Org MOD#6"/>
      <sheetName val="Org MOD#6 apprvd"/>
      <sheetName val="Equip MOD#6"/>
      <sheetName val="Equip MOD#6 apprvd"/>
      <sheetName val="Train MOD#6"/>
      <sheetName val="Train MOD#6 apprvd"/>
      <sheetName val="Exer MOD#6"/>
      <sheetName val="Exer MOD#6 Apprvd"/>
      <sheetName val="M&amp;A MOD#6"/>
      <sheetName val="M&amp;A MOD#6 Apprvd"/>
      <sheetName val="Cons-Cont MOD#6"/>
      <sheetName val="Cons-Cont MOD#6 apprvd"/>
      <sheetName val="Personnel MOD#6"/>
      <sheetName val="Personnel MOD#6 apprvd"/>
      <sheetName val="Proj Led CR#5 apprvd"/>
      <sheetName val="Planning CR#5 apprvd"/>
      <sheetName val="Org CR#5 apprvde"/>
      <sheetName val="Equip CR#5 apprvd"/>
      <sheetName val="Train CR#5 apprvd"/>
      <sheetName val="Cons-Cont CR#5 apprvd"/>
      <sheetName val="Personnel CR#5 Apprvd"/>
      <sheetName val="Proj Led MOD#5"/>
      <sheetName val="Proj Led MOD#5 apprvd"/>
      <sheetName val="Planning MOD#5"/>
      <sheetName val="Planning MOD#5 apprvd"/>
      <sheetName val="Org MOD#5"/>
      <sheetName val="Org MOD#5 apprvd"/>
      <sheetName val="Equip MOD#5"/>
      <sheetName val="Equip MOD#5 apprvd"/>
      <sheetName val="Train MOD#5"/>
      <sheetName val="Train MOD#5apprvd"/>
      <sheetName val="Exer MOD#5"/>
      <sheetName val="Exer MOD#5apprvd"/>
      <sheetName val="M&amp;A MOD#5"/>
      <sheetName val="M&amp;A MOD#5 apprvd"/>
      <sheetName val="Cons-Cont MOD#5"/>
      <sheetName val="Cons-Cont MOD#5 apprvd"/>
      <sheetName val="Personnel MOD#5"/>
      <sheetName val="Personnel MOD#5 apprvd"/>
      <sheetName val="Proj Led CR#4"/>
      <sheetName val="Planning CR#4"/>
      <sheetName val="Org CR #4"/>
      <sheetName val="Equip CR#4"/>
      <sheetName val="Train CR#4"/>
      <sheetName val="Exer CR#4"/>
      <sheetName val="M&amp;A CR#4"/>
      <sheetName val="Cons-Cont CR#4"/>
      <sheetName val="Personnel CR#4"/>
      <sheetName val="Proj Led MOD#4"/>
      <sheetName val="Proj Led MOD#4 Apprvd"/>
      <sheetName val="Planning MOD#4"/>
      <sheetName val="Planning MOD#4 Apprvd"/>
      <sheetName val="Org MOD #4"/>
      <sheetName val="Org MOD #4 Apprvd"/>
      <sheetName val="Equip MOD#4"/>
      <sheetName val="Equip MOD#4 apprvd"/>
      <sheetName val="Train MOD#4"/>
      <sheetName val="Train MOD#4 apprvd"/>
      <sheetName val="Exer MOD#4"/>
      <sheetName val="Exer MOD#4 apprvd"/>
      <sheetName val="M&amp;A MOD#4"/>
      <sheetName val="M&amp;A MOD#4 apprvd"/>
      <sheetName val="Cons-Cont MOD#4"/>
      <sheetName val="Cons-Cont MOD#4 apprvd"/>
      <sheetName val="Personnel MOD#4"/>
      <sheetName val="Personnel MOD#4 apprvd"/>
      <sheetName val="Proj Led CR#3 Apprvd"/>
      <sheetName val="Planning CR#3 Apprvd"/>
      <sheetName val="Org CR #3 Apprvd"/>
      <sheetName val="Equip CR#3 Apprvd"/>
      <sheetName val="Train CR#3 Apprvd"/>
      <sheetName val="Exer CR#3 Apprvd"/>
      <sheetName val="M&amp;A CR#3 Apprvd"/>
      <sheetName val="Cons-Cont CR#3 Apprvd"/>
      <sheetName val="Personnel CR#3 Apprvd"/>
      <sheetName val="Proj Led MOD #4"/>
      <sheetName val="Proj Led MOD#3 Apprvd020520"/>
      <sheetName val="Planning MOD#3"/>
      <sheetName val="Planning MOD#3 Apprvd020520"/>
      <sheetName val="Org MOD#3"/>
      <sheetName val="Org MOD#3 Apprvd020520"/>
      <sheetName val="Equip MOD#3"/>
      <sheetName val="Equip MOD#3 Apprvd020520"/>
      <sheetName val="Train MOD#3"/>
      <sheetName val="Train MOD#3 Apprvd020520"/>
      <sheetName val="Exer MOD#3"/>
      <sheetName val="Exer MOD#3 Apprvd020520"/>
      <sheetName val="M&amp;A MOD#3"/>
      <sheetName val="M&amp;A MOD#3 Apprvd020520"/>
      <sheetName val="Cons-Cont MOD#3"/>
      <sheetName val="Cons-Cont MOD#3 Apprvd020520"/>
      <sheetName val="Personnel MOD#3"/>
      <sheetName val="Personnel MOD#3 Apprvd020520"/>
      <sheetName val="Proj Led CR#2 Apprvd112519"/>
      <sheetName val="Planning CR#2 Apprvd112519"/>
      <sheetName val="Org CR#2 Apprvd112519"/>
      <sheetName val="Equip CR#2 Apprvd112519"/>
      <sheetName val="Train CR#2 Apprvd112519"/>
      <sheetName val="Exer CR#2 Apprvd112519"/>
      <sheetName val="M&amp;A CR#2 Apprvd112519"/>
      <sheetName val="Cons-Cont CR#2 Apprvd112519"/>
      <sheetName val="Personnel CR#2 Apprvd112519"/>
      <sheetName val="Proj Led MOD#2 Appvd9-25-19"/>
      <sheetName val="Proj Led MOD#2 sub9-19-19"/>
      <sheetName val="Proj Led MOD#2 sub9-19-19 (2)"/>
      <sheetName val="Planning MOD#2 sub9-19-19"/>
      <sheetName val="Planning MOD#2 Apprvd9-25-19"/>
      <sheetName val="Org MOD#2"/>
      <sheetName val="Org MOD#2 Apprvd9-25-19"/>
      <sheetName val="Equip MOD#2 sub9-19-19"/>
      <sheetName val="Equip MOD#2 Apprvd9-25-19"/>
      <sheetName val="Train Mod#2 sub9-19-19"/>
      <sheetName val="Train Mod#2 Apprvd9-25-19"/>
      <sheetName val="Exer MOD#2 sub9-19-19"/>
      <sheetName val="Exer MOD#2 Apprvd9-25-19"/>
      <sheetName val="M&amp;A MOD#2 sub9-19-19"/>
      <sheetName val="M&amp;A MOD#2 (2) Apprvd9-25-19"/>
      <sheetName val="Cons-Cont MOD#2 sub9-19-19"/>
      <sheetName val="Cons-Cont MOD#2 Apprvd9-25-19"/>
      <sheetName val="Personnel MOD#2 sub9-19-19"/>
      <sheetName val="Personnel MOD#2 Apprvd9-25-19"/>
      <sheetName val="Proj Led Cash#1 APPRVD 072219"/>
      <sheetName val="Proj Led Mod#1 Sub 052419"/>
      <sheetName val="Proj Led Mod#1 APPRVD 062419"/>
      <sheetName val="Planning Mod#1 Sub 052419"/>
      <sheetName val="Planning Mod#1 APPRVD 062419"/>
      <sheetName val="Planning Cash#1 APPRVD 072219"/>
      <sheetName val="Project Ledger"/>
      <sheetName val="Planning"/>
      <sheetName val="Organization"/>
      <sheetName val="Org Mod#1 Sub 052419"/>
      <sheetName val="Org Mod#1 APPRVD 062419"/>
      <sheetName val="Org Cash#1 APPRVD 072219"/>
      <sheetName val="Equipment"/>
      <sheetName val="Equip Mod#1 Sub 052419"/>
      <sheetName val="Equip Mod#1 APPRVD 062419"/>
      <sheetName val="Equip Cash#1 APPRVD 072219"/>
      <sheetName val="Training"/>
      <sheetName val="Train Mod#1 Sub 052419"/>
      <sheetName val="Train Mod#1 APPRVD 062419"/>
      <sheetName val="Exercise"/>
      <sheetName val="Exer Mod#1 Sub 052419"/>
      <sheetName val="Exer Mod#1 APPRVD 062419"/>
      <sheetName val="Exer Cash#1 APPRVD 072219"/>
      <sheetName val="M&amp;A"/>
      <sheetName val="M&amp;A Cash#1 APPRVD 072219"/>
      <sheetName val="Match"/>
      <sheetName val="Indirect Costs"/>
      <sheetName val="Consultant-Contractor"/>
      <sheetName val="Cons-Cont Mod#1 Sub 052419"/>
      <sheetName val="Cons-Cont Mod#1 APPRVD 062419"/>
      <sheetName val="Cons-Cont Cash#1 APPRVD 072219"/>
      <sheetName val="Personnel"/>
      <sheetName val="Personnel Mod#1 Sub 052419"/>
      <sheetName val="Personnel Mod#1 APPRVD 062419"/>
      <sheetName val="Personnel Cash#1 APPRVD 072219"/>
      <sheetName val="ICR Summary"/>
      <sheetName val="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>
        <row r="3">
          <cell r="D3" t="str">
            <v>Direct</v>
          </cell>
        </row>
        <row r="4">
          <cell r="D4" t="str">
            <v>Subaward</v>
          </cell>
        </row>
        <row r="5">
          <cell r="BQ5" t="str">
            <v>Select</v>
          </cell>
          <cell r="BR5" t="str">
            <v>Select</v>
          </cell>
        </row>
        <row r="6">
          <cell r="BQ6" t="str">
            <v>AGIC</v>
          </cell>
          <cell r="BR6">
            <v>2008</v>
          </cell>
        </row>
        <row r="7">
          <cell r="BQ7" t="str">
            <v>AGIE</v>
          </cell>
          <cell r="BR7">
            <v>2009</v>
          </cell>
        </row>
        <row r="8">
          <cell r="G8" t="str">
            <v>Staffing</v>
          </cell>
          <cell r="H8" t="str">
            <v>Yes</v>
          </cell>
          <cell r="BQ8" t="str">
            <v>AGIN</v>
          </cell>
          <cell r="BR8">
            <v>2010</v>
          </cell>
        </row>
        <row r="9">
          <cell r="D9" t="str">
            <v>Grant Admin</v>
          </cell>
          <cell r="E9" t="str">
            <v>Grant_Admin</v>
          </cell>
          <cell r="G9" t="str">
            <v>Backfill</v>
          </cell>
          <cell r="H9" t="str">
            <v>No</v>
          </cell>
          <cell r="BQ9" t="str">
            <v>AGIS</v>
          </cell>
          <cell r="BR9">
            <v>2011</v>
          </cell>
        </row>
        <row r="10">
          <cell r="G10" t="str">
            <v>Overtime</v>
          </cell>
          <cell r="H10" t="str">
            <v>N/A</v>
          </cell>
          <cell r="L10" t="str">
            <v>Captain</v>
          </cell>
          <cell r="BQ10" t="str">
            <v>BVPP</v>
          </cell>
          <cell r="BR10">
            <v>2012</v>
          </cell>
        </row>
        <row r="11">
          <cell r="K11" t="str">
            <v>HSGP   97.067</v>
          </cell>
          <cell r="L11" t="str">
            <v>Chief</v>
          </cell>
          <cell r="BQ11" t="str">
            <v>CJA0</v>
          </cell>
          <cell r="BR11">
            <v>2013</v>
          </cell>
        </row>
        <row r="12">
          <cell r="K12" t="str">
            <v>NSGP   97.008</v>
          </cell>
          <cell r="L12" t="str">
            <v>Colonel</v>
          </cell>
          <cell r="BQ12" t="str">
            <v>CJA1</v>
          </cell>
          <cell r="BR12">
            <v>2014</v>
          </cell>
        </row>
        <row r="13">
          <cell r="L13" t="str">
            <v>Dr.</v>
          </cell>
          <cell r="BQ13" t="str">
            <v>CSAP</v>
          </cell>
          <cell r="BR13">
            <v>2015</v>
          </cell>
        </row>
        <row r="14">
          <cell r="L14" t="str">
            <v>Lieutenant</v>
          </cell>
          <cell r="BQ14" t="str">
            <v>CSP1</v>
          </cell>
          <cell r="BR14">
            <v>2016</v>
          </cell>
        </row>
        <row r="15">
          <cell r="L15" t="str">
            <v>Mr.</v>
          </cell>
          <cell r="BQ15" t="str">
            <v>DVP0</v>
          </cell>
          <cell r="BR15">
            <v>2017</v>
          </cell>
        </row>
        <row r="16">
          <cell r="L16" t="str">
            <v>Ms.</v>
          </cell>
          <cell r="BQ16" t="str">
            <v>EHRSA</v>
          </cell>
          <cell r="BR16">
            <v>2018</v>
          </cell>
        </row>
        <row r="17">
          <cell r="L17" t="str">
            <v>Rabbi</v>
          </cell>
          <cell r="BQ17" t="str">
            <v>EMPG</v>
          </cell>
        </row>
        <row r="18">
          <cell r="L18" t="str">
            <v>Sheriff</v>
          </cell>
          <cell r="BQ18" t="str">
            <v>EMT1</v>
          </cell>
        </row>
        <row r="19">
          <cell r="L19" t="str">
            <v>Undersheriff</v>
          </cell>
          <cell r="BQ19" t="str">
            <v>EOC</v>
          </cell>
        </row>
        <row r="20">
          <cell r="BQ20" t="str">
            <v>EPSD</v>
          </cell>
        </row>
        <row r="21">
          <cell r="BQ21" t="str">
            <v>FMA</v>
          </cell>
        </row>
        <row r="22">
          <cell r="BQ22" t="str">
            <v>FSIA</v>
          </cell>
        </row>
        <row r="23">
          <cell r="D23" t="str">
            <v>Info/Intel analysis and sharing/fusion center activities</v>
          </cell>
          <cell r="E23" t="str">
            <v>Info_Intel_analysis_and_sharing_fusion_center_activities</v>
          </cell>
          <cell r="BQ23" t="str">
            <v>FV00</v>
          </cell>
        </row>
        <row r="24">
          <cell r="D24" t="str">
            <v>Equip/Resource/Project Mgt</v>
          </cell>
          <cell r="E24" t="str">
            <v>Equip_Resource_Project_Mgt</v>
          </cell>
          <cell r="BQ24" t="str">
            <v>FVPS</v>
          </cell>
        </row>
        <row r="25">
          <cell r="D25" t="str">
            <v xml:space="preserve">Increased Threat Level </v>
          </cell>
          <cell r="E25" t="str">
            <v>Increased_Threat_Level</v>
          </cell>
          <cell r="BQ25" t="str">
            <v>HMEP</v>
          </cell>
        </row>
        <row r="26">
          <cell r="D26" t="str">
            <v>Border Security</v>
          </cell>
          <cell r="E26" t="str">
            <v>Border_Security</v>
          </cell>
          <cell r="BQ26" t="str">
            <v>HMGP</v>
          </cell>
        </row>
        <row r="27">
          <cell r="D27" t="str">
            <v>Public-Private Partnership</v>
          </cell>
          <cell r="E27" t="str">
            <v>Public_Private_Partnership</v>
          </cell>
          <cell r="BQ27" t="str">
            <v>HSGP-OPSG</v>
          </cell>
        </row>
        <row r="28">
          <cell r="BQ28" t="str">
            <v>HSGP-SHSP</v>
          </cell>
        </row>
        <row r="29">
          <cell r="BQ29" t="str">
            <v>HSGP-UASI</v>
          </cell>
        </row>
        <row r="30">
          <cell r="BQ30" t="str">
            <v>HY00</v>
          </cell>
        </row>
        <row r="31">
          <cell r="BQ31" t="str">
            <v>JAG</v>
          </cell>
        </row>
        <row r="32">
          <cell r="BQ32" t="str">
            <v>LPDM</v>
          </cell>
        </row>
        <row r="33">
          <cell r="BQ33" t="str">
            <v>LSPA</v>
          </cell>
        </row>
        <row r="34">
          <cell r="BQ34" t="str">
            <v>NEHRP</v>
          </cell>
        </row>
        <row r="35">
          <cell r="BQ35" t="str">
            <v>NOAA</v>
          </cell>
        </row>
        <row r="36">
          <cell r="BQ36" t="str">
            <v>NSGP</v>
          </cell>
        </row>
        <row r="37">
          <cell r="BQ37" t="str">
            <v>PDM</v>
          </cell>
        </row>
        <row r="38">
          <cell r="D38" t="str">
            <v>Conferences</v>
          </cell>
          <cell r="E38" t="str">
            <v>Conferences</v>
          </cell>
          <cell r="BQ38" t="str">
            <v>PPPD</v>
          </cell>
        </row>
        <row r="39">
          <cell r="D39" t="str">
            <v>Law Enforcement/Anti-Terrorism Planning</v>
          </cell>
          <cell r="E39" t="str">
            <v>Law_Enforcement_Anti_Terrorism_Planning</v>
          </cell>
          <cell r="BQ39" t="str">
            <v>PREA</v>
          </cell>
        </row>
        <row r="40">
          <cell r="D40" t="str">
            <v>Develop and Enhance Plans, Protocols and Systems</v>
          </cell>
          <cell r="E40" t="str">
            <v>Develop_and_Enhance_Plans_Protocols_and_Systems</v>
          </cell>
          <cell r="BQ40" t="str">
            <v>PROP 1B</v>
          </cell>
        </row>
        <row r="41">
          <cell r="D41" t="str">
            <v>Community Outreach</v>
          </cell>
          <cell r="E41" t="str">
            <v>Community_Outreach</v>
          </cell>
          <cell r="AC41" t="str">
            <v>Agricultural Terrorism Prevention, Response and Mitigation Equipment</v>
          </cell>
          <cell r="BQ41" t="str">
            <v>PSNC</v>
          </cell>
        </row>
        <row r="42">
          <cell r="AC42" t="str">
            <v>CBRNE Aviation Equipment</v>
          </cell>
          <cell r="BQ42" t="str">
            <v>PSNE</v>
          </cell>
        </row>
        <row r="43">
          <cell r="AC43" t="str">
            <v>CBRNE Incident Response Vehicle</v>
          </cell>
          <cell r="BQ43" t="str">
            <v>PSNN</v>
          </cell>
        </row>
        <row r="44">
          <cell r="AC44" t="str">
            <v>CBRNE Logistical Support Equipment</v>
          </cell>
          <cell r="BQ44" t="str">
            <v>RCP0</v>
          </cell>
        </row>
        <row r="45">
          <cell r="AC45" t="str">
            <v>CBRNE Prevention and Response Watercraft</v>
          </cell>
          <cell r="BQ45" t="str">
            <v>RILP</v>
          </cell>
          <cell r="BU45" t="str">
            <v>Build</v>
          </cell>
        </row>
        <row r="46">
          <cell r="M46" t="str">
            <v>Design/Develop</v>
          </cell>
          <cell r="N46" t="str">
            <v>Design_Develop</v>
          </cell>
          <cell r="AC46" t="str">
            <v>CBRNE Reference Materials</v>
          </cell>
          <cell r="BQ46" t="str">
            <v>RSAT</v>
          </cell>
          <cell r="BU46" t="str">
            <v>Sustain</v>
          </cell>
        </row>
        <row r="47">
          <cell r="M47" t="str">
            <v>Conduct/Evaluate</v>
          </cell>
          <cell r="N47" t="str">
            <v>Conduct_Evaluate</v>
          </cell>
          <cell r="AC47" t="str">
            <v>CBRNE Search and Rescue Equipment</v>
          </cell>
          <cell r="BQ47" t="str">
            <v>SASP</v>
          </cell>
        </row>
        <row r="48">
          <cell r="M48" t="str">
            <v>Supplies/Materials/Production Costs</v>
          </cell>
          <cell r="N48" t="str">
            <v>Supplies_Materials_Production_Costs</v>
          </cell>
          <cell r="AC48" t="str">
            <v xml:space="preserve">Cyber Security Enhancement Equipment </v>
          </cell>
          <cell r="BQ48" t="str">
            <v>SRL</v>
          </cell>
        </row>
        <row r="49">
          <cell r="AC49" t="str">
            <v>Decontamination</v>
          </cell>
          <cell r="BQ49" t="str">
            <v>VAWA</v>
          </cell>
        </row>
        <row r="50">
          <cell r="AC50" t="str">
            <v xml:space="preserve">Detection </v>
          </cell>
          <cell r="AW50" t="str">
            <v>Planning</v>
          </cell>
          <cell r="BG50" t="str">
            <v>Planning</v>
          </cell>
          <cell r="BH50" t="str">
            <v>Plan</v>
          </cell>
          <cell r="BQ50" t="str">
            <v>VAWR</v>
          </cell>
        </row>
        <row r="51">
          <cell r="AC51" t="str">
            <v>Explosive Device Mitigation and Remediation Equipment</v>
          </cell>
          <cell r="AW51" t="str">
            <v>Organization</v>
          </cell>
          <cell r="BG51" t="str">
            <v>Organization</v>
          </cell>
          <cell r="BH51" t="str">
            <v>Org</v>
          </cell>
          <cell r="BQ51" t="str">
            <v>VLCR</v>
          </cell>
        </row>
        <row r="52">
          <cell r="AC52" t="str">
            <v>Information Technology</v>
          </cell>
          <cell r="AW52" t="str">
            <v>Equipment</v>
          </cell>
          <cell r="BG52" t="str">
            <v>Training</v>
          </cell>
          <cell r="BH52" t="str">
            <v>Train</v>
          </cell>
          <cell r="BQ52" t="str">
            <v>VOCA</v>
          </cell>
          <cell r="BS52" t="str">
            <v>Access Control and Identity Verification</v>
          </cell>
        </row>
        <row r="53">
          <cell r="AC53" t="str">
            <v xml:space="preserve">Inspection and Screening Equipmnet </v>
          </cell>
          <cell r="AW53" t="str">
            <v>Training</v>
          </cell>
          <cell r="BG53" t="str">
            <v>Exercise</v>
          </cell>
          <cell r="BH53" t="str">
            <v>Exerc</v>
          </cell>
          <cell r="BQ53" t="str">
            <v>VOCR</v>
          </cell>
          <cell r="BS53" t="str">
            <v>Community Resilience</v>
          </cell>
        </row>
        <row r="54">
          <cell r="AC54" t="str">
            <v>Interoperable Communications Equipment</v>
          </cell>
          <cell r="AW54" t="str">
            <v>Exercise</v>
          </cell>
          <cell r="BG54" t="str">
            <v>M &amp; A</v>
          </cell>
          <cell r="BH54" t="str">
            <v>M_and_A</v>
          </cell>
          <cell r="BQ54" t="str">
            <v>VWA0</v>
          </cell>
          <cell r="BS54" t="str">
            <v>Critical Transportation</v>
          </cell>
        </row>
        <row r="55">
          <cell r="D55" t="str">
            <v>Staff Expenses</v>
          </cell>
          <cell r="E55" t="str">
            <v>Staff_Expenses</v>
          </cell>
          <cell r="AC55" t="str">
            <v>Intervention Equipment</v>
          </cell>
          <cell r="AW55" t="str">
            <v>M&amp;A</v>
          </cell>
          <cell r="BQ55" t="str">
            <v>YET0</v>
          </cell>
          <cell r="BS55" t="str">
            <v>Cybersecurity</v>
          </cell>
        </row>
        <row r="56">
          <cell r="D56" t="str">
            <v xml:space="preserve">Course Development </v>
          </cell>
          <cell r="E56" t="str">
            <v>Course_Development</v>
          </cell>
          <cell r="AC56" t="str">
            <v>Maintenance &amp; Sustainment</v>
          </cell>
          <cell r="AW56" t="str">
            <v>Indirect Cost</v>
          </cell>
          <cell r="BS56" t="str">
            <v>Economic Recovery</v>
          </cell>
        </row>
        <row r="57">
          <cell r="D57" t="str">
            <v>Course Delivery and Evaluation</v>
          </cell>
          <cell r="E57" t="str">
            <v>Course_Delivery_and_Evaluation</v>
          </cell>
          <cell r="AC57" t="str">
            <v xml:space="preserve">Medical </v>
          </cell>
          <cell r="BS57" t="str">
            <v>Environmental Response/Health and Safety</v>
          </cell>
        </row>
        <row r="58">
          <cell r="AC58" t="str">
            <v>Other Authorized Equipment</v>
          </cell>
          <cell r="BS58" t="str">
            <v>Fatality Management Services</v>
          </cell>
        </row>
        <row r="59">
          <cell r="AC59" t="str">
            <v>Personal Protective Equipment</v>
          </cell>
          <cell r="BS59" t="str">
            <v>Fire Management and Suppression</v>
          </cell>
        </row>
        <row r="60">
          <cell r="AC60" t="str">
            <v>Physical Security Enhancement Equipment</v>
          </cell>
          <cell r="BS60" t="str">
            <v>Forensics and Attribution</v>
          </cell>
        </row>
        <row r="61">
          <cell r="AC61" t="str">
            <v>Power</v>
          </cell>
          <cell r="AV61" t="str">
            <v>Yes</v>
          </cell>
          <cell r="BS61" t="str">
            <v>Health and Social Services</v>
          </cell>
        </row>
        <row r="62">
          <cell r="AC62" t="str">
            <v>Terrorism Incident Prevention Equipment</v>
          </cell>
          <cell r="AV62" t="str">
            <v>No</v>
          </cell>
          <cell r="BS62" t="str">
            <v>Housing</v>
          </cell>
        </row>
        <row r="63">
          <cell r="BS63" t="str">
            <v>Infrastructure Systems</v>
          </cell>
        </row>
        <row r="64">
          <cell r="BS64" t="str">
            <v>Intelligence and Information Sharing</v>
          </cell>
        </row>
        <row r="65">
          <cell r="BS65" t="str">
            <v>Interdiction and Disruption</v>
          </cell>
        </row>
        <row r="66">
          <cell r="D66" t="str">
            <v>New-In Use</v>
          </cell>
          <cell r="E66" t="str">
            <v>Deployable</v>
          </cell>
          <cell r="BS66" t="str">
            <v>Logistics and Supply Chain Management</v>
          </cell>
        </row>
        <row r="67">
          <cell r="D67" t="str">
            <v>New-Not In Use</v>
          </cell>
          <cell r="E67" t="str">
            <v>Shareable</v>
          </cell>
          <cell r="BS67" t="str">
            <v>Long-term Vulnerability Reduction</v>
          </cell>
        </row>
        <row r="68">
          <cell r="D68" t="str">
            <v>Used-In Use</v>
          </cell>
          <cell r="BS68" t="str">
            <v>Mass Care Services</v>
          </cell>
        </row>
        <row r="69">
          <cell r="D69" t="str">
            <v>Used-Not In Use</v>
          </cell>
          <cell r="BS69" t="str">
            <v>Mass Search and Rescue Operations</v>
          </cell>
        </row>
        <row r="70">
          <cell r="D70" t="str">
            <v>Damaged</v>
          </cell>
          <cell r="BS70" t="str">
            <v>Natural and Cultural Resources</v>
          </cell>
        </row>
        <row r="71">
          <cell r="BS71" t="str">
            <v>On-scene Security, Protection, and Law Enforcement</v>
          </cell>
        </row>
        <row r="72">
          <cell r="J72" t="str">
            <v>No</v>
          </cell>
          <cell r="BS72" t="str">
            <v>Operational Communications</v>
          </cell>
        </row>
        <row r="73">
          <cell r="A73" t="str">
            <v>AG</v>
          </cell>
          <cell r="D73" t="str">
            <v>HSGP-OPSG</v>
          </cell>
          <cell r="J73" t="str">
            <v>FY17; IJ#1</v>
          </cell>
          <cell r="BS73" t="str">
            <v>Operational Coordination</v>
          </cell>
        </row>
        <row r="74">
          <cell r="A74" t="str">
            <v>CS</v>
          </cell>
          <cell r="D74" t="str">
            <v>HSGP-SHSP</v>
          </cell>
          <cell r="J74" t="str">
            <v>FY17; IJ#2</v>
          </cell>
          <cell r="BS74" t="str">
            <v>Physical Protective Measures</v>
          </cell>
        </row>
        <row r="75">
          <cell r="A75" t="str">
            <v>EMG</v>
          </cell>
          <cell r="D75" t="str">
            <v>HSGP-UASI</v>
          </cell>
          <cell r="J75" t="str">
            <v>FY17; IJ#3</v>
          </cell>
          <cell r="AX75" t="str">
            <v>***PLANNING***</v>
          </cell>
          <cell r="AY75" t="str">
            <v>***PLANNING***</v>
          </cell>
          <cell r="BS75" t="str">
            <v>Planning</v>
          </cell>
        </row>
        <row r="76">
          <cell r="A76" t="str">
            <v>EMS-F</v>
          </cell>
          <cell r="D76" t="str">
            <v>NSGP</v>
          </cell>
          <cell r="J76" t="str">
            <v>FY17; IJ #4</v>
          </cell>
          <cell r="AX76" t="str">
            <v>Conferences</v>
          </cell>
          <cell r="AY76" t="str">
            <v>Conference</v>
          </cell>
          <cell r="BS76" t="str">
            <v>Public Health, Healthcare, and Emergency Medical Services</v>
          </cell>
        </row>
        <row r="77">
          <cell r="A77" t="str">
            <v xml:space="preserve">EMS </v>
          </cell>
          <cell r="J77" t="str">
            <v>FY17; IJ $5</v>
          </cell>
          <cell r="AX77" t="str">
            <v>Law Enforcement/Anti-Terrorism Plng</v>
          </cell>
          <cell r="AY77" t="str">
            <v>Law_Enforcement_and_Anti_Terrorism_Plng</v>
          </cell>
          <cell r="BS77" t="str">
            <v>Public Information and Warning</v>
          </cell>
        </row>
        <row r="78">
          <cell r="A78" t="str">
            <v>FS</v>
          </cell>
          <cell r="J78" t="str">
            <v>FY17; IJ #6</v>
          </cell>
          <cell r="AX78" t="str">
            <v>Develop and Enhance Plans, Protocols and Systems</v>
          </cell>
          <cell r="AY78" t="str">
            <v>Develop_Enhance_Plans_Protocols_and_Systems</v>
          </cell>
          <cell r="BS78" t="str">
            <v>Risk and Disaster Resilience Assessment</v>
          </cell>
        </row>
        <row r="79">
          <cell r="A79" t="str">
            <v>GA</v>
          </cell>
          <cell r="J79" t="str">
            <v>FY17; IJ #7</v>
          </cell>
          <cell r="AX79" t="str">
            <v>Community Outreach</v>
          </cell>
          <cell r="AY79" t="str">
            <v>Cmnty_Outreach</v>
          </cell>
          <cell r="BS79" t="str">
            <v>Risk Management for Protection Programs and Activities</v>
          </cell>
        </row>
        <row r="80">
          <cell r="A80" t="str">
            <v>HM</v>
          </cell>
          <cell r="J80" t="str">
            <v>FY17; IJ #8</v>
          </cell>
          <cell r="AX80" t="str">
            <v>***ORGANIZATION***</v>
          </cell>
          <cell r="AY80" t="str">
            <v>***ORGANIZATION***</v>
          </cell>
          <cell r="BS80" t="str">
            <v>Screening, Search, and Detection</v>
          </cell>
        </row>
        <row r="81">
          <cell r="A81" t="str">
            <v>HC</v>
          </cell>
          <cell r="J81" t="str">
            <v>FY17; IJ #9</v>
          </cell>
          <cell r="AX81" t="str">
            <v>Info/Intel analysis and sharing/fusion center activities</v>
          </cell>
          <cell r="AY81" t="str">
            <v>Info_Intel_analysis_sharing_fusion_center_activities</v>
          </cell>
          <cell r="BS81" t="str">
            <v>Situational Assessment</v>
          </cell>
        </row>
        <row r="82">
          <cell r="A82" t="str">
            <v>LE</v>
          </cell>
          <cell r="J82" t="str">
            <v>FY17; IJ #10</v>
          </cell>
          <cell r="AC82" t="str">
            <v>Workshop/Seminar</v>
          </cell>
          <cell r="AX82" t="str">
            <v>Incr Threat Levels</v>
          </cell>
          <cell r="AY82" t="str">
            <v>Incr_Threat_Levels</v>
          </cell>
          <cell r="BS82" t="str">
            <v>Supply Chain Integrity and Security</v>
          </cell>
        </row>
        <row r="83">
          <cell r="A83" t="str">
            <v>PNP</v>
          </cell>
          <cell r="J83" t="str">
            <v>FY16; IJ #1</v>
          </cell>
          <cell r="AC83" t="str">
            <v>Tabletop/Games</v>
          </cell>
          <cell r="AX83" t="str">
            <v>Public and Private Partnerships</v>
          </cell>
          <cell r="AY83" t="str">
            <v>Public_and_Private_Partnerships</v>
          </cell>
          <cell r="BS83" t="str">
            <v>Threats and Hazards Identification</v>
          </cell>
        </row>
        <row r="84">
          <cell r="A84" t="str">
            <v>PH</v>
          </cell>
          <cell r="J84" t="str">
            <v>FY16; IJ #2</v>
          </cell>
          <cell r="AC84" t="str">
            <v>Drill Attendee</v>
          </cell>
          <cell r="AX84" t="str">
            <v>***TRAINING***</v>
          </cell>
          <cell r="AY84" t="str">
            <v>***TRAINING***</v>
          </cell>
        </row>
        <row r="85">
          <cell r="A85" t="str">
            <v>PSC</v>
          </cell>
          <cell r="J85" t="str">
            <v>FY16; IJ #3</v>
          </cell>
          <cell r="AC85" t="str">
            <v>Drill Host</v>
          </cell>
          <cell r="AX85" t="str">
            <v>Course Development</v>
          </cell>
          <cell r="AY85" t="str">
            <v>Course_Development</v>
          </cell>
        </row>
        <row r="86">
          <cell r="A86" t="str">
            <v>PW</v>
          </cell>
          <cell r="J86" t="str">
            <v>FY16; IJ #4</v>
          </cell>
          <cell r="AC86" t="str">
            <v>Functional Attendee</v>
          </cell>
          <cell r="AX86" t="str">
            <v>Course Delivery &amp; Evaluation</v>
          </cell>
          <cell r="AY86" t="str">
            <v>Crse_Delivery_and_Evaluation</v>
          </cell>
          <cell r="BS86" t="str">
            <v xml:space="preserve">IJ #1 </v>
          </cell>
        </row>
        <row r="87">
          <cell r="J87" t="str">
            <v>FY16; IJ #5</v>
          </cell>
          <cell r="AC87" t="str">
            <v>Functional Host</v>
          </cell>
          <cell r="AX87" t="str">
            <v>***EXERCISE***</v>
          </cell>
          <cell r="AY87" t="str">
            <v>***EXERCISE***</v>
          </cell>
          <cell r="BS87" t="str">
            <v>IJ #2</v>
          </cell>
        </row>
        <row r="88">
          <cell r="J88" t="str">
            <v>FY16; IJ #6</v>
          </cell>
          <cell r="AC88" t="str">
            <v>Full Scale Attendee</v>
          </cell>
          <cell r="AX88" t="str">
            <v>Design/Develop</v>
          </cell>
          <cell r="AY88" t="str">
            <v>Design_and_Develop</v>
          </cell>
          <cell r="BS88" t="str">
            <v>IJ #3</v>
          </cell>
        </row>
        <row r="89">
          <cell r="J89" t="str">
            <v>FY16; IJ #7</v>
          </cell>
          <cell r="AC89" t="str">
            <v>Full Scale Host</v>
          </cell>
          <cell r="AX89" t="str">
            <v>Conduct/Attend/Evaluate</v>
          </cell>
          <cell r="AY89" t="str">
            <v>Conduct_Attend_and_Evaluate</v>
          </cell>
          <cell r="BS89" t="str">
            <v>IJ #4</v>
          </cell>
        </row>
        <row r="90">
          <cell r="J90" t="str">
            <v>FY16; IJ #8</v>
          </cell>
          <cell r="AX90" t="str">
            <v>Supplies/Materials/Production Costs</v>
          </cell>
          <cell r="AY90" t="str">
            <v>Supplies_Materials_and_Production_Costs</v>
          </cell>
          <cell r="BS90" t="str">
            <v>IJ #5</v>
          </cell>
        </row>
        <row r="91">
          <cell r="J91" t="str">
            <v>FY16; IJ #9</v>
          </cell>
          <cell r="AX91" t="str">
            <v>***M&amp;A***</v>
          </cell>
          <cell r="AY91" t="str">
            <v>***M&amp;A***</v>
          </cell>
          <cell r="BS91" t="str">
            <v>IJ #6</v>
          </cell>
        </row>
        <row r="92">
          <cell r="J92" t="str">
            <v>FY16; IJ #10</v>
          </cell>
          <cell r="AC92" t="str">
            <v>ARL</v>
          </cell>
          <cell r="AX92" t="str">
            <v>Grant Admin</v>
          </cell>
          <cell r="AY92" t="str">
            <v>Grant_Administration</v>
          </cell>
          <cell r="BS92" t="str">
            <v>IJ #7</v>
          </cell>
        </row>
        <row r="93">
          <cell r="J93" t="str">
            <v>FY15; IJ #1</v>
          </cell>
          <cell r="AC93" t="str">
            <v>EHP</v>
          </cell>
          <cell r="BS93" t="str">
            <v>IJ #8</v>
          </cell>
        </row>
        <row r="94">
          <cell r="J94" t="str">
            <v>FY15; IJ #2</v>
          </cell>
          <cell r="AC94" t="str">
            <v>EOC</v>
          </cell>
          <cell r="BS94" t="str">
            <v>IJ #9</v>
          </cell>
        </row>
        <row r="95">
          <cell r="J95" t="str">
            <v>FY15; IJ #3</v>
          </cell>
          <cell r="AC95" t="str">
            <v xml:space="preserve">EHP / EOC </v>
          </cell>
          <cell r="AW95" t="str">
            <v>Planning</v>
          </cell>
          <cell r="AX95" t="str">
            <v>Planning</v>
          </cell>
          <cell r="BS95" t="str">
            <v>IJ #10</v>
          </cell>
        </row>
        <row r="96">
          <cell r="J96" t="str">
            <v>FY15; IJ #4</v>
          </cell>
          <cell r="AC96" t="str">
            <v>Aviation or Watercraft</v>
          </cell>
          <cell r="AW96" t="str">
            <v>Organization</v>
          </cell>
          <cell r="AX96" t="str">
            <v>Organization</v>
          </cell>
        </row>
        <row r="97">
          <cell r="J97" t="str">
            <v>FY15; IJ #5</v>
          </cell>
          <cell r="AC97" t="str">
            <v>EHP / Aviation or Watercraft</v>
          </cell>
          <cell r="AW97" t="str">
            <v>Training</v>
          </cell>
          <cell r="AX97" t="str">
            <v>Training</v>
          </cell>
        </row>
        <row r="98">
          <cell r="J98" t="str">
            <v>FY15; IJ #6</v>
          </cell>
          <cell r="AC98" t="str">
            <v>EOC / Aviation or Watercraft</v>
          </cell>
          <cell r="AW98" t="str">
            <v>Exercise</v>
          </cell>
          <cell r="AX98" t="str">
            <v>Exercise</v>
          </cell>
          <cell r="BS98" t="str">
            <v>Goal #1</v>
          </cell>
        </row>
        <row r="99">
          <cell r="A99">
            <v>1</v>
          </cell>
          <cell r="B99" t="str">
            <v>OA</v>
          </cell>
          <cell r="C99" t="str">
            <v xml:space="preserve">Statement of Certification - County Authorized Agent - By signing below, I hereby certify I am the duly appointed Authorized Agent and have the authority to apply for </v>
          </cell>
          <cell r="D99" t="str">
            <v>this Grant Program and the Operational Area's application represents the needs for this Grant Program.</v>
          </cell>
          <cell r="J99" t="str">
            <v>FY15; IJ #7</v>
          </cell>
          <cell r="AC99" t="str">
            <v>EHP / EOC / Aviation or Watercraft</v>
          </cell>
          <cell r="AW99" t="str">
            <v>M&amp;A</v>
          </cell>
          <cell r="AX99" t="str">
            <v>M_A</v>
          </cell>
          <cell r="BS99" t="str">
            <v>Goal #2</v>
          </cell>
        </row>
        <row r="100">
          <cell r="A100">
            <v>2</v>
          </cell>
          <cell r="B100" t="str">
            <v>UASI</v>
          </cell>
          <cell r="C100" t="str">
            <v xml:space="preserve">Statement of Certification - UASI Authorized Agent - By signing below, I hereby certify I am the duly appointed Authorized Agent and have the authority to apply for </v>
          </cell>
          <cell r="D100" t="str">
            <v>this Grant Program and the UASI's application represents the needs for this Grant Program.</v>
          </cell>
          <cell r="J100" t="str">
            <v>FY15; IJ #8</v>
          </cell>
          <cell r="AC100" t="str">
            <v>No Hold Indicated</v>
          </cell>
          <cell r="BS100" t="str">
            <v>Goal #3</v>
          </cell>
        </row>
        <row r="101">
          <cell r="A101">
            <v>3</v>
          </cell>
          <cell r="B101" t="str">
            <v>SA</v>
          </cell>
          <cell r="C101" t="str">
            <v xml:space="preserve">Statement of Certification - State Agency Authorized Agent - By signing below, I hereby certify I am the duly appointed Authorized Agent and have the authority to apply for </v>
          </cell>
          <cell r="D101" t="str">
            <v>this Grant Program and the Agency's application represents the needs for this Grant Program.</v>
          </cell>
          <cell r="AC101" t="str">
            <v>Controlled Equip- Tactical/Armored</v>
          </cell>
          <cell r="BS101" t="str">
            <v>Goal #4</v>
          </cell>
        </row>
        <row r="102">
          <cell r="A102">
            <v>4</v>
          </cell>
          <cell r="B102" t="str">
            <v>TA</v>
          </cell>
          <cell r="C102" t="str">
            <v xml:space="preserve">Statement of Certification - Transit Agency Authorized Agent - By signing below, I hereby certify I am the duly appointed Authorized Agent and have the authority to apply for </v>
          </cell>
          <cell r="D102" t="str">
            <v>this Grant Program and the Agency's application represents the needs for this Grant Program.</v>
          </cell>
          <cell r="BS102" t="str">
            <v>Goal #5</v>
          </cell>
        </row>
        <row r="103">
          <cell r="A103">
            <v>5</v>
          </cell>
          <cell r="B103" t="str">
            <v>Non-Profit</v>
          </cell>
          <cell r="C103" t="str">
            <v xml:space="preserve">Statement of Certification - Non-Profit Authorized Agent - By signing below, I hereby certify I am the duly appointed Authorized Agent and have the authority to apply for </v>
          </cell>
          <cell r="D103" t="str">
            <v>this Grant Program and the Non-Profit's application represents the needs for this Grant Program.</v>
          </cell>
          <cell r="BS103" t="str">
            <v>Goal #6</v>
          </cell>
        </row>
        <row r="104">
          <cell r="BS104" t="str">
            <v>Goal #7</v>
          </cell>
        </row>
        <row r="105">
          <cell r="AC105" t="str">
            <v>Classroom</v>
          </cell>
          <cell r="BS105" t="str">
            <v>Goal #8</v>
          </cell>
        </row>
        <row r="106">
          <cell r="AC106" t="str">
            <v>Field-Based Attendee</v>
          </cell>
          <cell r="BS106" t="str">
            <v>Goal #9</v>
          </cell>
        </row>
        <row r="107">
          <cell r="AC107" t="str">
            <v>Field-Based Host</v>
          </cell>
          <cell r="BS107" t="str">
            <v>Goal #10</v>
          </cell>
        </row>
        <row r="108">
          <cell r="BS108" t="str">
            <v>Goal #11</v>
          </cell>
        </row>
        <row r="109">
          <cell r="D109" t="str">
            <v>Facilities &amp; Administration</v>
          </cell>
          <cell r="BS109" t="str">
            <v>Goal #12</v>
          </cell>
        </row>
        <row r="111">
          <cell r="A111">
            <v>1</v>
          </cell>
          <cell r="B111" t="str">
            <v>2009-0015</v>
          </cell>
        </row>
        <row r="112">
          <cell r="A112">
            <v>2</v>
          </cell>
          <cell r="B112" t="str">
            <v>2009-0026</v>
          </cell>
        </row>
        <row r="113">
          <cell r="A113">
            <v>3</v>
          </cell>
          <cell r="B113" t="str">
            <v>2009-0004</v>
          </cell>
        </row>
        <row r="114">
          <cell r="A114">
            <v>4</v>
          </cell>
          <cell r="B114" t="str">
            <v>2009-1004</v>
          </cell>
        </row>
        <row r="115">
          <cell r="A115">
            <v>5</v>
          </cell>
          <cell r="B115" t="str">
            <v>2009-0003</v>
          </cell>
        </row>
        <row r="116">
          <cell r="A116">
            <v>6</v>
          </cell>
          <cell r="B116" t="str">
            <v>2009-0019</v>
          </cell>
        </row>
        <row r="117">
          <cell r="A117">
            <v>7</v>
          </cell>
          <cell r="B117" t="str">
            <v>2008-0026</v>
          </cell>
        </row>
        <row r="118">
          <cell r="A118">
            <v>8</v>
          </cell>
          <cell r="B118" t="str">
            <v>2008-0018</v>
          </cell>
        </row>
        <row r="119">
          <cell r="A119">
            <v>9</v>
          </cell>
          <cell r="B119" t="str">
            <v>2008-1018</v>
          </cell>
        </row>
        <row r="120">
          <cell r="A120">
            <v>10</v>
          </cell>
          <cell r="B120" t="str">
            <v>2008-0015</v>
          </cell>
        </row>
        <row r="121">
          <cell r="A121">
            <v>11</v>
          </cell>
          <cell r="B121" t="str">
            <v>2008-0009</v>
          </cell>
        </row>
        <row r="122">
          <cell r="A122">
            <v>12</v>
          </cell>
          <cell r="B122" t="str">
            <v>2008-0008</v>
          </cell>
          <cell r="F122" t="str">
            <v>10% De Minimis</v>
          </cell>
        </row>
        <row r="123">
          <cell r="A123">
            <v>13</v>
          </cell>
          <cell r="B123" t="str">
            <v>2008-0006</v>
          </cell>
          <cell r="F123" t="str">
            <v>S/W</v>
          </cell>
        </row>
        <row r="124">
          <cell r="A124">
            <v>14</v>
          </cell>
          <cell r="B124" t="str">
            <v>2008-0005</v>
          </cell>
          <cell r="F124" t="str">
            <v>SW&amp;B</v>
          </cell>
        </row>
        <row r="125">
          <cell r="A125">
            <v>15</v>
          </cell>
          <cell r="B125" t="str">
            <v>2008-0002</v>
          </cell>
          <cell r="F125" t="str">
            <v>TDC</v>
          </cell>
        </row>
        <row r="126">
          <cell r="A126">
            <v>16</v>
          </cell>
          <cell r="B126" t="str">
            <v>2008-0001</v>
          </cell>
          <cell r="F126" t="str">
            <v>MTDC</v>
          </cell>
        </row>
        <row r="127">
          <cell r="A127">
            <v>17</v>
          </cell>
          <cell r="B127" t="str">
            <v>2007-0111</v>
          </cell>
          <cell r="F127" t="str">
            <v>Other</v>
          </cell>
        </row>
        <row r="128">
          <cell r="A128">
            <v>18</v>
          </cell>
          <cell r="B128" t="str">
            <v>2007-0067</v>
          </cell>
          <cell r="AW128" t="str">
            <v>Planning</v>
          </cell>
          <cell r="AX128" t="str">
            <v>Planning</v>
          </cell>
        </row>
        <row r="129">
          <cell r="A129">
            <v>19</v>
          </cell>
          <cell r="B129" t="str">
            <v>2007-0023</v>
          </cell>
          <cell r="AW129" t="str">
            <v>Organization</v>
          </cell>
          <cell r="AX129" t="str">
            <v>Organization</v>
          </cell>
        </row>
        <row r="130">
          <cell r="A130">
            <v>20</v>
          </cell>
          <cell r="B130" t="str">
            <v>2007-0008</v>
          </cell>
          <cell r="AW130" t="str">
            <v>Equipment</v>
          </cell>
          <cell r="AX130" t="str">
            <v>Equipment</v>
          </cell>
        </row>
        <row r="131">
          <cell r="A131">
            <v>21</v>
          </cell>
          <cell r="B131" t="str">
            <v>2007-0006</v>
          </cell>
          <cell r="AW131" t="str">
            <v>Training</v>
          </cell>
          <cell r="AX131" t="str">
            <v>Training</v>
          </cell>
        </row>
        <row r="132">
          <cell r="A132">
            <v>22</v>
          </cell>
          <cell r="B132" t="str">
            <v>2007-0003</v>
          </cell>
          <cell r="AW132" t="str">
            <v>Exercise</v>
          </cell>
          <cell r="AX132" t="str">
            <v>Exercise</v>
          </cell>
        </row>
        <row r="133">
          <cell r="A133">
            <v>23</v>
          </cell>
          <cell r="B133" t="str">
            <v>2007-0002</v>
          </cell>
          <cell r="AW133" t="str">
            <v>M&amp;A</v>
          </cell>
          <cell r="AX133" t="str">
            <v>M_A</v>
          </cell>
        </row>
        <row r="134">
          <cell r="A134">
            <v>24</v>
          </cell>
          <cell r="B134" t="str">
            <v>2007-0001</v>
          </cell>
          <cell r="AW134" t="str">
            <v>Indirect</v>
          </cell>
          <cell r="AX134" t="str">
            <v>Indirect</v>
          </cell>
        </row>
        <row r="135">
          <cell r="A135">
            <v>25</v>
          </cell>
          <cell r="B135" t="str">
            <v>2006-0071</v>
          </cell>
        </row>
        <row r="136">
          <cell r="A136">
            <v>26</v>
          </cell>
          <cell r="B136" t="str">
            <v>2006-0061</v>
          </cell>
        </row>
        <row r="137">
          <cell r="A137">
            <v>27</v>
          </cell>
          <cell r="B137" t="str">
            <v>2006-0045</v>
          </cell>
        </row>
        <row r="138">
          <cell r="A138">
            <v>28</v>
          </cell>
          <cell r="B138" t="str">
            <v>2006-0008</v>
          </cell>
        </row>
        <row r="139">
          <cell r="A139">
            <v>29</v>
          </cell>
          <cell r="B139" t="str">
            <v>2006-0001</v>
          </cell>
        </row>
        <row r="140">
          <cell r="A140">
            <v>30</v>
          </cell>
          <cell r="B140" t="str">
            <v>2005-0068</v>
          </cell>
        </row>
        <row r="141">
          <cell r="A141">
            <v>31</v>
          </cell>
          <cell r="B141" t="str">
            <v>2005-0015</v>
          </cell>
        </row>
        <row r="161">
          <cell r="A161">
            <v>1</v>
          </cell>
          <cell r="B161" t="str">
            <v>Transit Security Grant Program (TSGP)</v>
          </cell>
          <cell r="H161" t="str">
            <v>Statement of Certification-Approval Authority Body - TSGP</v>
          </cell>
          <cell r="I161" t="str">
            <v>By signing below, I hereby certify that the Transit Agency's application represents the Approval Authority's consensus and needs for the Transit Security Grant Program.</v>
          </cell>
        </row>
        <row r="162">
          <cell r="A162">
            <v>2</v>
          </cell>
          <cell r="B162" t="str">
            <v>Homeland Security Grant Program (HSGP)</v>
          </cell>
          <cell r="H162" t="str">
            <v>Statement of Certification-Approval Authority Body - HSGP only</v>
          </cell>
          <cell r="I162" t="str">
            <v xml:space="preserve">By signing below, I hereby certify that the Operational Area's application represents the Approval Authority's consensus on the Operational Area's Homeland Security </v>
          </cell>
          <cell r="J162" t="str">
            <v>Grant Program needs for the Homeland Security Grant Program.</v>
          </cell>
        </row>
        <row r="163">
          <cell r="A163">
            <v>3</v>
          </cell>
          <cell r="B163" t="str">
            <v>Regional Catastrophic Preparedness Grant Program (RCPGP) NON-COMPETITIVE</v>
          </cell>
          <cell r="H163" t="str">
            <v>Statement of Certification-Approval Authority Body - RCPGP NON-Comp.</v>
          </cell>
          <cell r="I163" t="str">
            <v xml:space="preserve">By signing below, I hereby certify I am the duly appointed Authorized Agent and have the authority to apply for the Non-Competitive Regional Catastrophic Preparedness </v>
          </cell>
          <cell r="J163" t="str">
            <v xml:space="preserve">Grant Program, and the urban area's application represents the needs for the Regional Catastrophic Preparedness Grant Program. </v>
          </cell>
        </row>
        <row r="164">
          <cell r="A164">
            <v>4</v>
          </cell>
          <cell r="B164" t="str">
            <v>Regional Catastrophic Preparedness Grant Program (RCPGP) COMPETITIVE</v>
          </cell>
          <cell r="H164" t="str">
            <v>Statement of Certification-Approval Authority Body - RCPGP COMP.</v>
          </cell>
          <cell r="I164" t="str">
            <v xml:space="preserve">By signing below, I hereby certify I am the duly appointed Authorized Agent and have the authority to apply for the Competitive Regional Catastrophic Preparedness </v>
          </cell>
          <cell r="J164" t="str">
            <v xml:space="preserve">Grant Program, and the urban area's application represents the needs for the Regional Catastrophic Preparedness Grant Program. </v>
          </cell>
        </row>
        <row r="165">
          <cell r="A165">
            <v>5</v>
          </cell>
          <cell r="B165" t="str">
            <v>Public Safety Interoperable Communications (PSIC)</v>
          </cell>
          <cell r="H165" t="str">
            <v>Statement of Certification-Approval Authority Body - PSIC</v>
          </cell>
          <cell r="I165" t="str">
            <v xml:space="preserve">By signing below, I hereby certify I am the duly appointed Authorized Agent and have the authority to apply for the Public Safety Interoperable Communications grant </v>
          </cell>
          <cell r="J165" t="str">
            <v>as described in the Governing Body Resolution, and the entity's application represents the needs for the Public Safety Interoperable Communications grant.</v>
          </cell>
        </row>
        <row r="166">
          <cell r="A166">
            <v>6</v>
          </cell>
          <cell r="B166" t="str">
            <v>PROPOSITION 1B- Waterborne Transit</v>
          </cell>
          <cell r="H166" t="str">
            <v>Statement of Certification-Approval Authority Body - PROP 1B Waterborne Transit</v>
          </cell>
          <cell r="I166" t="str">
            <v xml:space="preserve">By signing below, I hereby certify I am the duly appointed Authorized Agent and have the authority to apply for the Proposition 1B Waterborne Transit Grant Program, and </v>
          </cell>
          <cell r="J166" t="str">
            <v>the Waterborne Transit Authority's application represents the needs for the Proposition 1B Waterborne Transit Grant Program.</v>
          </cell>
        </row>
        <row r="167">
          <cell r="A167">
            <v>7</v>
          </cell>
          <cell r="B167" t="str">
            <v>PROPOSITION 1B- Ports</v>
          </cell>
          <cell r="H167" t="str">
            <v>Statement of Certification-Approval Authority Body - PROP 1B Ports</v>
          </cell>
          <cell r="I167" t="str">
            <v xml:space="preserve">By signing below, I hereby certify I am the duly appointed Authorized Agent and have the authority to apply for the Proposition 1B Port Security Grant Program, and the </v>
          </cell>
          <cell r="J167" t="str">
            <v>Port Authority's application represents the needs for the Proposition 1B Port Security Grant Program.</v>
          </cell>
        </row>
        <row r="168">
          <cell r="A168">
            <v>8</v>
          </cell>
          <cell r="B168" t="str">
            <v>PROPOSITION 1B- Intracity Transit</v>
          </cell>
          <cell r="H168" t="str">
            <v>Statement of Certification-Approval Authority Body - PROP 1B Intracity Transit</v>
          </cell>
          <cell r="I168" t="str">
            <v xml:space="preserve">By signing below, I hereby certify I am the duly appointed Authorized Agent and have the authority to apply for the Proposition 1B Intracity Grant Program, and the City's </v>
          </cell>
          <cell r="J168" t="str">
            <v>application represents the needs for the Proposition 1B Intracity Grant Program.</v>
          </cell>
        </row>
        <row r="169">
          <cell r="A169">
            <v>9</v>
          </cell>
          <cell r="B169" t="str">
            <v>PROPOSITION 1B- Heavy Rail Transit</v>
          </cell>
          <cell r="H169" t="str">
            <v>Statement of Certification-Approval Authority Body - PROP 1B Heavy Rail Transit</v>
          </cell>
          <cell r="I169" t="str">
            <v xml:space="preserve">By signing below, I hereby certify I am the duly appointed Authorized Agent and have the authority to apply for the Proposition 1B Heavy Rail Grant Program, and the Transit </v>
          </cell>
          <cell r="J169" t="str">
            <v>Authority's application represents the needs for the Proposition 1B Heavy Rail Grant Program.</v>
          </cell>
        </row>
        <row r="170">
          <cell r="A170">
            <v>10</v>
          </cell>
          <cell r="B170" t="str">
            <v>Operation Stonegarden</v>
          </cell>
          <cell r="H170" t="str">
            <v>Statement of Certification-Approval Authority Body - Operation Stonegarden</v>
          </cell>
          <cell r="I170" t="str">
            <v>By signing below, I hereby certify I am the duly appointed Authorized Agent and have the authority to apply for the Operation Stonegarden Grant Program, and the</v>
          </cell>
          <cell r="J170" t="str">
            <v>Operational Area's application represents the needs for the Operation Stonegarden Grant Program.</v>
          </cell>
        </row>
        <row r="171">
          <cell r="A171">
            <v>11</v>
          </cell>
          <cell r="B171" t="str">
            <v>Nonprofit Security Grant Program (NSGP)</v>
          </cell>
          <cell r="H171" t="str">
            <v>Statement of Certification-Approval Authority Body - NSGP</v>
          </cell>
          <cell r="I171" t="str">
            <v>By signing below, I hereby certify I am the duly appointed Authorized Agent as described in the Governing Body Resolution and have the authority to apply for the</v>
          </cell>
          <cell r="J171" t="str">
            <v>Nonprofit Security Grant Program, and the organization's application represents the needs for the Nonprofit Security Grant Program.</v>
          </cell>
        </row>
        <row r="172">
          <cell r="A172">
            <v>12</v>
          </cell>
          <cell r="B172" t="str">
            <v>Metropolitan Medical Response System (MMRS)</v>
          </cell>
          <cell r="H172" t="str">
            <v>Statement of Certification-Approval Authority Body - HSGP and MMRS</v>
          </cell>
          <cell r="I172" t="str">
            <v xml:space="preserve">By signing below, I hereby certify that the Operational Area's application represents the Approval Authority's consensus on the Operational Area's Homeland </v>
          </cell>
          <cell r="J172" t="str">
            <v>Security Grant Program needs for the State Homeland Security Grant Program, and Metropolitan Medical Response System.</v>
          </cell>
        </row>
        <row r="173">
          <cell r="A173">
            <v>14</v>
          </cell>
          <cell r="B173" t="str">
            <v>Chemical Sector Buffer Zone Protection Plan (Chem-BZPP)</v>
          </cell>
          <cell r="H173" t="str">
            <v>Statement of Certification-Approval Authority Body - CHEM BZPP</v>
          </cell>
          <cell r="I173" t="str">
            <v xml:space="preserve">By signing below, I hereby certify I am the duly appointed Authorized Agent and have the authority to apply for the Chemical Sector Buffer Zone Protection Program, </v>
          </cell>
          <cell r="J173" t="str">
            <v>and the Operational Area's application represents the needs for the Chemical Sector Buffer Zone Protection Program.</v>
          </cell>
        </row>
        <row r="174">
          <cell r="A174">
            <v>15</v>
          </cell>
          <cell r="B174" t="str">
            <v>California Port &amp; Maritime Security Grant Program (CPMSGP)</v>
          </cell>
          <cell r="H174" t="str">
            <v>Statement of Certification-Approval Authority Body - CPMSGP</v>
          </cell>
          <cell r="I174" t="str">
            <v xml:space="preserve">By signing below, I hereby certify I am the duly appointed Authorized Agent and have the authority to apply for the California Port and Maritime Security Grant Program, </v>
          </cell>
          <cell r="J174" t="str">
            <v>and this port authority's application represents the needs for the California Port and Maritime Security Grant Program, as applicable.</v>
          </cell>
        </row>
        <row r="175">
          <cell r="A175">
            <v>16</v>
          </cell>
          <cell r="B175" t="str">
            <v>Buffer Zone Protection Program (BZPP)</v>
          </cell>
          <cell r="H175" t="str">
            <v>Statement of Certification-Approval Authority Body - BZPP</v>
          </cell>
          <cell r="I175" t="str">
            <v xml:space="preserve">By signing below, I hereby certify I am the duly appointed Authorized Agent and have the authority to apply for the Buffer Zone Protection Program, and the Operational </v>
          </cell>
          <cell r="J175" t="str">
            <v>Area's application represents the needs for the Buffer Zone Protection Program.</v>
          </cell>
        </row>
        <row r="179">
          <cell r="B179" t="str">
            <v>Cash Match</v>
          </cell>
        </row>
        <row r="180">
          <cell r="B180" t="str">
            <v>In-Kind Match</v>
          </cell>
        </row>
        <row r="187">
          <cell r="A187" t="str">
            <v>Initial Application</v>
          </cell>
        </row>
        <row r="188">
          <cell r="A188" t="str">
            <v>Reimbursement Request</v>
          </cell>
        </row>
        <row r="189">
          <cell r="A189" t="str">
            <v>Final Reimbursement</v>
          </cell>
        </row>
        <row r="190">
          <cell r="A190" t="str">
            <v>Modification</v>
          </cell>
        </row>
        <row r="191">
          <cell r="A191" t="str">
            <v>Advance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98B7-58B7-4698-8E41-8E312AA52756}">
  <sheetPr>
    <tabColor theme="5" tint="-0.249977111117893"/>
  </sheetPr>
  <dimension ref="A1:J425"/>
  <sheetViews>
    <sheetView showGridLines="0" showZeros="0" tabSelected="1" zoomScale="108" zoomScaleNormal="108" zoomScaleSheetLayoutView="88" workbookViewId="0">
      <pane ySplit="7" topLeftCell="A32" activePane="bottomLeft" state="frozen"/>
      <selection activeCell="L22" sqref="L22:N22"/>
      <selection pane="bottomLeft" activeCell="F27" sqref="F27"/>
    </sheetView>
  </sheetViews>
  <sheetFormatPr defaultColWidth="9.1796875" defaultRowHeight="12.75" customHeight="1" x14ac:dyDescent="0.25"/>
  <cols>
    <col min="1" max="1" width="10.81640625" customWidth="1"/>
    <col min="2" max="2" width="40.81640625" customWidth="1"/>
    <col min="3" max="3" width="14.81640625" customWidth="1"/>
    <col min="4" max="4" width="33" bestFit="1" customWidth="1"/>
    <col min="5" max="5" width="17.7265625" bestFit="1" customWidth="1"/>
    <col min="6" max="6" width="15.7265625" bestFit="1" customWidth="1"/>
    <col min="7" max="7" width="16.7265625" bestFit="1" customWidth="1"/>
    <col min="8" max="8" width="27.7265625" bestFit="1" customWidth="1"/>
    <col min="9" max="9" width="16.453125" customWidth="1"/>
    <col min="10" max="10" width="18.453125" customWidth="1"/>
  </cols>
  <sheetData>
    <row r="1" spans="1:10" ht="12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9"/>
    </row>
    <row r="2" spans="1:10" ht="12.75" customHeight="1" x14ac:dyDescent="0.25">
      <c r="A2" s="28"/>
      <c r="B2" s="28"/>
      <c r="C2" s="28"/>
      <c r="D2" s="28"/>
      <c r="E2" s="28"/>
      <c r="F2" s="28"/>
      <c r="G2" s="28"/>
      <c r="H2" s="28"/>
      <c r="I2" s="29"/>
      <c r="J2" s="29"/>
    </row>
    <row r="3" spans="1:10" ht="20" x14ac:dyDescent="0.25">
      <c r="A3" s="30" t="s">
        <v>1</v>
      </c>
      <c r="B3" s="31"/>
      <c r="C3" s="31"/>
      <c r="D3" s="31"/>
      <c r="E3" s="31"/>
      <c r="F3" s="31"/>
      <c r="G3" s="31"/>
      <c r="H3" s="31"/>
      <c r="I3" s="32"/>
      <c r="J3" s="32"/>
    </row>
    <row r="4" spans="1:10" ht="15" x14ac:dyDescent="0.25">
      <c r="A4" s="22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6" t="s">
        <v>8</v>
      </c>
      <c r="H4" s="24" t="s">
        <v>9</v>
      </c>
      <c r="I4" s="20" t="s">
        <v>10</v>
      </c>
      <c r="J4" s="19"/>
    </row>
    <row r="5" spans="1:10" ht="15" x14ac:dyDescent="0.25">
      <c r="A5" s="23"/>
      <c r="B5" s="24"/>
      <c r="C5" s="24"/>
      <c r="D5" s="24"/>
      <c r="E5" s="24"/>
      <c r="F5" s="24"/>
      <c r="G5" s="26"/>
      <c r="H5" s="24"/>
      <c r="I5" s="20"/>
      <c r="J5" s="19" t="s">
        <v>11</v>
      </c>
    </row>
    <row r="6" spans="1:10" ht="15" x14ac:dyDescent="0.25">
      <c r="A6" s="23"/>
      <c r="B6" s="25"/>
      <c r="C6" s="25"/>
      <c r="D6" s="25"/>
      <c r="E6" s="25"/>
      <c r="F6" s="25"/>
      <c r="G6" s="27"/>
      <c r="H6" s="25"/>
      <c r="I6" s="21"/>
      <c r="J6" s="19"/>
    </row>
    <row r="7" spans="1:10" ht="15" x14ac:dyDescent="0.25">
      <c r="A7" s="2"/>
      <c r="B7" s="3"/>
      <c r="C7" s="3"/>
      <c r="D7" s="3"/>
      <c r="E7" s="3"/>
      <c r="F7" s="3"/>
      <c r="G7" s="4"/>
      <c r="H7" s="3"/>
      <c r="I7" s="5">
        <f>SUM(I8:I38)</f>
        <v>3451555</v>
      </c>
      <c r="J7" s="5">
        <f>SUM(J8:J38)</f>
        <v>3451555</v>
      </c>
    </row>
    <row r="8" spans="1:10" s="10" customFormat="1" ht="28" x14ac:dyDescent="0.25">
      <c r="A8" s="6">
        <v>102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8">
        <f>240000+180000</f>
        <v>420000</v>
      </c>
      <c r="J8" s="9">
        <v>420000</v>
      </c>
    </row>
    <row r="9" spans="1:10" s="10" customFormat="1" ht="28" x14ac:dyDescent="0.25">
      <c r="A9" s="11">
        <v>102</v>
      </c>
      <c r="B9" s="11" t="s">
        <v>20</v>
      </c>
      <c r="C9" s="11" t="s">
        <v>13</v>
      </c>
      <c r="D9" s="11" t="s">
        <v>21</v>
      </c>
      <c r="E9" s="11" t="s">
        <v>15</v>
      </c>
      <c r="F9" s="11" t="s">
        <v>16</v>
      </c>
      <c r="G9" s="11" t="s">
        <v>17</v>
      </c>
      <c r="H9" s="11" t="s">
        <v>18</v>
      </c>
      <c r="I9" s="8">
        <v>261164</v>
      </c>
      <c r="J9" s="9">
        <v>261164</v>
      </c>
    </row>
    <row r="10" spans="1:10" s="10" customFormat="1" ht="28" x14ac:dyDescent="0.25">
      <c r="A10" s="11">
        <v>102</v>
      </c>
      <c r="B10" s="11" t="s">
        <v>22</v>
      </c>
      <c r="C10" s="11" t="s">
        <v>23</v>
      </c>
      <c r="D10" s="11" t="s">
        <v>24</v>
      </c>
      <c r="E10" s="11" t="s">
        <v>15</v>
      </c>
      <c r="F10" s="11" t="s">
        <v>16</v>
      </c>
      <c r="G10" s="11" t="s">
        <v>17</v>
      </c>
      <c r="H10" s="11" t="s">
        <v>24</v>
      </c>
      <c r="I10" s="8">
        <f>94615-756</f>
        <v>93859</v>
      </c>
      <c r="J10" s="9">
        <v>93859</v>
      </c>
    </row>
    <row r="11" spans="1:10" s="10" customFormat="1" ht="42" x14ac:dyDescent="0.25">
      <c r="A11" s="11">
        <v>102</v>
      </c>
      <c r="B11" s="11" t="s">
        <v>25</v>
      </c>
      <c r="C11" s="11" t="s">
        <v>26</v>
      </c>
      <c r="D11" s="11" t="s">
        <v>27</v>
      </c>
      <c r="E11" s="11" t="s">
        <v>15</v>
      </c>
      <c r="F11" s="11" t="s">
        <v>16</v>
      </c>
      <c r="G11" s="11" t="s">
        <v>17</v>
      </c>
      <c r="H11" s="11" t="s">
        <v>28</v>
      </c>
      <c r="I11" s="8">
        <v>142574</v>
      </c>
      <c r="J11" s="9">
        <v>142574</v>
      </c>
    </row>
    <row r="12" spans="1:10" s="10" customFormat="1" ht="28" x14ac:dyDescent="0.25">
      <c r="A12" s="11">
        <v>201</v>
      </c>
      <c r="B12" s="11" t="s">
        <v>29</v>
      </c>
      <c r="C12" s="11" t="s">
        <v>30</v>
      </c>
      <c r="D12" s="11" t="s">
        <v>31</v>
      </c>
      <c r="E12" s="11" t="s">
        <v>15</v>
      </c>
      <c r="F12" s="11" t="s">
        <v>16</v>
      </c>
      <c r="G12" s="11" t="s">
        <v>17</v>
      </c>
      <c r="H12" s="11" t="s">
        <v>18</v>
      </c>
      <c r="I12" s="8">
        <f>182056-682</f>
        <v>181374</v>
      </c>
      <c r="J12" s="9">
        <v>181374</v>
      </c>
    </row>
    <row r="13" spans="1:10" s="10" customFormat="1" ht="14" x14ac:dyDescent="0.25">
      <c r="A13" s="11">
        <v>201</v>
      </c>
      <c r="B13" s="11" t="s">
        <v>32</v>
      </c>
      <c r="C13" s="11" t="s">
        <v>33</v>
      </c>
      <c r="D13" s="11" t="s">
        <v>34</v>
      </c>
      <c r="E13" s="12" t="s">
        <v>15</v>
      </c>
      <c r="F13" s="12" t="s">
        <v>16</v>
      </c>
      <c r="G13" s="13" t="s">
        <v>17</v>
      </c>
      <c r="H13" s="12" t="s">
        <v>35</v>
      </c>
      <c r="I13" s="15">
        <v>17979</v>
      </c>
      <c r="J13" s="9">
        <v>17979</v>
      </c>
    </row>
    <row r="14" spans="1:10" ht="14" x14ac:dyDescent="0.25">
      <c r="A14" s="11">
        <v>202</v>
      </c>
      <c r="B14" s="11" t="s">
        <v>36</v>
      </c>
      <c r="C14" s="11" t="s">
        <v>37</v>
      </c>
      <c r="D14" s="11" t="s">
        <v>38</v>
      </c>
      <c r="E14" s="14" t="s">
        <v>15</v>
      </c>
      <c r="F14" s="14" t="s">
        <v>16</v>
      </c>
      <c r="G14" s="14" t="s">
        <v>17</v>
      </c>
      <c r="H14" s="14" t="s">
        <v>35</v>
      </c>
      <c r="I14" s="15">
        <v>306418</v>
      </c>
      <c r="J14" s="9">
        <v>306418</v>
      </c>
    </row>
    <row r="15" spans="1:10" s="10" customFormat="1" ht="28" x14ac:dyDescent="0.25">
      <c r="A15" s="11">
        <v>202</v>
      </c>
      <c r="B15" s="11" t="s">
        <v>39</v>
      </c>
      <c r="C15" s="11" t="s">
        <v>40</v>
      </c>
      <c r="D15" s="11" t="s">
        <v>41</v>
      </c>
      <c r="E15" s="14" t="s">
        <v>15</v>
      </c>
      <c r="F15" s="14" t="s">
        <v>16</v>
      </c>
      <c r="G15" s="14" t="s">
        <v>17</v>
      </c>
      <c r="H15" s="14" t="s">
        <v>42</v>
      </c>
      <c r="I15" s="15">
        <v>34282</v>
      </c>
      <c r="J15" s="9">
        <v>34282</v>
      </c>
    </row>
    <row r="16" spans="1:10" ht="28" x14ac:dyDescent="0.25">
      <c r="A16" s="11">
        <v>202</v>
      </c>
      <c r="B16" s="11" t="s">
        <v>43</v>
      </c>
      <c r="C16" s="11" t="s">
        <v>44</v>
      </c>
      <c r="D16" s="11" t="s">
        <v>45</v>
      </c>
      <c r="E16" s="14" t="s">
        <v>15</v>
      </c>
      <c r="F16" s="14" t="s">
        <v>16</v>
      </c>
      <c r="G16" s="14" t="s">
        <v>17</v>
      </c>
      <c r="H16" s="14" t="s">
        <v>46</v>
      </c>
      <c r="I16" s="15">
        <v>42265</v>
      </c>
      <c r="J16" s="9">
        <v>42265</v>
      </c>
    </row>
    <row r="17" spans="1:10" s="10" customFormat="1" ht="28" x14ac:dyDescent="0.25">
      <c r="A17" s="11">
        <v>403</v>
      </c>
      <c r="B17" s="11" t="s">
        <v>51</v>
      </c>
      <c r="C17" s="11" t="s">
        <v>49</v>
      </c>
      <c r="D17" s="11" t="s">
        <v>50</v>
      </c>
      <c r="E17" s="11" t="s">
        <v>15</v>
      </c>
      <c r="F17" s="11" t="s">
        <v>16</v>
      </c>
      <c r="G17" s="11" t="s">
        <v>17</v>
      </c>
      <c r="H17" s="11" t="s">
        <v>18</v>
      </c>
      <c r="I17" s="15">
        <f>119625-88229-23376</f>
        <v>8020</v>
      </c>
      <c r="J17" s="9">
        <v>8020</v>
      </c>
    </row>
    <row r="18" spans="1:10" ht="28" x14ac:dyDescent="0.25">
      <c r="A18" s="11">
        <v>407</v>
      </c>
      <c r="B18" s="11" t="s">
        <v>59</v>
      </c>
      <c r="C18" s="11" t="s">
        <v>52</v>
      </c>
      <c r="D18" s="11" t="s">
        <v>53</v>
      </c>
      <c r="E18" s="12" t="s">
        <v>19</v>
      </c>
      <c r="F18" s="12" t="s">
        <v>16</v>
      </c>
      <c r="G18" s="13" t="s">
        <v>17</v>
      </c>
      <c r="H18" s="12" t="s">
        <v>54</v>
      </c>
      <c r="I18" s="15">
        <v>26077</v>
      </c>
      <c r="J18" s="9">
        <v>26077</v>
      </c>
    </row>
    <row r="19" spans="1:10" s="10" customFormat="1" ht="28" x14ac:dyDescent="0.25">
      <c r="A19" s="11">
        <v>407</v>
      </c>
      <c r="B19" s="11" t="s">
        <v>60</v>
      </c>
      <c r="C19" s="11" t="s">
        <v>52</v>
      </c>
      <c r="D19" s="11" t="s">
        <v>53</v>
      </c>
      <c r="E19" s="11" t="s">
        <v>19</v>
      </c>
      <c r="F19" s="11" t="s">
        <v>16</v>
      </c>
      <c r="G19" s="11" t="s">
        <v>17</v>
      </c>
      <c r="H19" s="11" t="s">
        <v>54</v>
      </c>
      <c r="I19" s="15">
        <f>250000-1795</f>
        <v>248205</v>
      </c>
      <c r="J19" s="9">
        <v>248205</v>
      </c>
    </row>
    <row r="20" spans="1:10" s="10" customFormat="1" ht="28" x14ac:dyDescent="0.25">
      <c r="A20" s="11">
        <v>408</v>
      </c>
      <c r="B20" s="11" t="s">
        <v>62</v>
      </c>
      <c r="C20" s="11" t="s">
        <v>63</v>
      </c>
      <c r="D20" s="11" t="s">
        <v>64</v>
      </c>
      <c r="E20" s="11" t="s">
        <v>15</v>
      </c>
      <c r="F20" s="11" t="s">
        <v>16</v>
      </c>
      <c r="G20" s="11" t="s">
        <v>17</v>
      </c>
      <c r="H20" s="11" t="s">
        <v>54</v>
      </c>
      <c r="I20" s="15">
        <f>165000-76323</f>
        <v>88677</v>
      </c>
      <c r="J20" s="9">
        <v>88677</v>
      </c>
    </row>
    <row r="21" spans="1:10" s="10" customFormat="1" ht="28" x14ac:dyDescent="0.25">
      <c r="A21" s="11">
        <v>803</v>
      </c>
      <c r="B21" s="11" t="s">
        <v>65</v>
      </c>
      <c r="C21" s="11" t="s">
        <v>55</v>
      </c>
      <c r="D21" s="11" t="s">
        <v>56</v>
      </c>
      <c r="E21" s="12" t="s">
        <v>15</v>
      </c>
      <c r="F21" s="12" t="s">
        <v>16</v>
      </c>
      <c r="G21" s="13" t="s">
        <v>17</v>
      </c>
      <c r="H21" s="12" t="s">
        <v>24</v>
      </c>
      <c r="I21" s="15">
        <v>165425</v>
      </c>
      <c r="J21" s="9">
        <v>165425</v>
      </c>
    </row>
    <row r="22" spans="1:10" s="10" customFormat="1" ht="28" x14ac:dyDescent="0.25">
      <c r="A22" s="16">
        <v>803</v>
      </c>
      <c r="B22" s="14" t="s">
        <v>66</v>
      </c>
      <c r="C22" s="7" t="s">
        <v>67</v>
      </c>
      <c r="D22" s="7" t="s">
        <v>68</v>
      </c>
      <c r="E22" s="12" t="s">
        <v>15</v>
      </c>
      <c r="F22" s="12" t="s">
        <v>16</v>
      </c>
      <c r="G22" s="13" t="s">
        <v>17</v>
      </c>
      <c r="H22" s="12" t="s">
        <v>42</v>
      </c>
      <c r="I22" s="15">
        <v>195199</v>
      </c>
      <c r="J22" s="9">
        <v>195199</v>
      </c>
    </row>
    <row r="23" spans="1:10" s="10" customFormat="1" ht="14" x14ac:dyDescent="0.25">
      <c r="A23" s="16">
        <v>803</v>
      </c>
      <c r="B23" s="14" t="s">
        <v>69</v>
      </c>
      <c r="C23" s="7" t="s">
        <v>70</v>
      </c>
      <c r="D23" s="7" t="s">
        <v>71</v>
      </c>
      <c r="E23" s="12" t="s">
        <v>15</v>
      </c>
      <c r="F23" s="12" t="s">
        <v>16</v>
      </c>
      <c r="G23" s="13" t="s">
        <v>17</v>
      </c>
      <c r="H23" s="12" t="s">
        <v>24</v>
      </c>
      <c r="I23" s="15">
        <v>85367</v>
      </c>
      <c r="J23" s="9">
        <v>85367</v>
      </c>
    </row>
    <row r="24" spans="1:10" s="10" customFormat="1" ht="28" x14ac:dyDescent="0.25">
      <c r="A24" s="11">
        <v>901</v>
      </c>
      <c r="B24" s="11" t="s">
        <v>72</v>
      </c>
      <c r="C24" s="11" t="s">
        <v>47</v>
      </c>
      <c r="D24" s="11" t="s">
        <v>48</v>
      </c>
      <c r="E24" s="12" t="s">
        <v>15</v>
      </c>
      <c r="F24" s="12" t="s">
        <v>16</v>
      </c>
      <c r="G24" s="13" t="s">
        <v>17</v>
      </c>
      <c r="H24" s="12" t="s">
        <v>54</v>
      </c>
      <c r="I24" s="15">
        <v>22515</v>
      </c>
      <c r="J24" s="9">
        <v>22515</v>
      </c>
    </row>
    <row r="25" spans="1:10" s="10" customFormat="1" ht="28" x14ac:dyDescent="0.25">
      <c r="A25" s="11">
        <v>901</v>
      </c>
      <c r="B25" s="11" t="s">
        <v>73</v>
      </c>
      <c r="C25" s="11" t="s">
        <v>57</v>
      </c>
      <c r="D25" s="11" t="s">
        <v>58</v>
      </c>
      <c r="E25" s="12" t="s">
        <v>15</v>
      </c>
      <c r="F25" s="12" t="s">
        <v>16</v>
      </c>
      <c r="G25" s="13" t="s">
        <v>17</v>
      </c>
      <c r="H25" s="12" t="s">
        <v>24</v>
      </c>
      <c r="I25" s="15">
        <v>9422</v>
      </c>
      <c r="J25" s="9">
        <v>9422</v>
      </c>
    </row>
    <row r="26" spans="1:10" s="10" customFormat="1" ht="28" x14ac:dyDescent="0.25">
      <c r="A26" s="11">
        <v>901</v>
      </c>
      <c r="B26" s="11" t="s">
        <v>74</v>
      </c>
      <c r="C26" s="11" t="s">
        <v>61</v>
      </c>
      <c r="D26" s="11" t="s">
        <v>75</v>
      </c>
      <c r="E26" s="12" t="s">
        <v>15</v>
      </c>
      <c r="F26" s="12" t="s">
        <v>16</v>
      </c>
      <c r="G26" s="13" t="s">
        <v>17</v>
      </c>
      <c r="H26" s="12" t="s">
        <v>54</v>
      </c>
      <c r="I26" s="15">
        <f>45444-3011</f>
        <v>42433</v>
      </c>
      <c r="J26" s="9">
        <v>42433</v>
      </c>
    </row>
    <row r="27" spans="1:10" s="10" customFormat="1" ht="42" x14ac:dyDescent="0.25">
      <c r="A27" s="11">
        <v>901</v>
      </c>
      <c r="B27" s="11" t="s">
        <v>76</v>
      </c>
      <c r="C27" s="11" t="s">
        <v>26</v>
      </c>
      <c r="D27" s="11" t="s">
        <v>27</v>
      </c>
      <c r="E27" s="11" t="s">
        <v>15</v>
      </c>
      <c r="F27" s="11" t="s">
        <v>16</v>
      </c>
      <c r="G27" s="11" t="s">
        <v>17</v>
      </c>
      <c r="H27" s="11" t="s">
        <v>28</v>
      </c>
      <c r="I27" s="15">
        <f>488610-142921-135781</f>
        <v>209908</v>
      </c>
      <c r="J27" s="9">
        <v>209908</v>
      </c>
    </row>
    <row r="28" spans="1:10" s="10" customFormat="1" ht="28" x14ac:dyDescent="0.25">
      <c r="A28" s="11">
        <v>902</v>
      </c>
      <c r="B28" s="11" t="s">
        <v>77</v>
      </c>
      <c r="C28" s="11" t="s">
        <v>78</v>
      </c>
      <c r="D28" s="11" t="s">
        <v>79</v>
      </c>
      <c r="E28" s="11" t="s">
        <v>15</v>
      </c>
      <c r="F28" s="11" t="s">
        <v>16</v>
      </c>
      <c r="G28" s="11" t="s">
        <v>17</v>
      </c>
      <c r="H28" s="11" t="s">
        <v>80</v>
      </c>
      <c r="I28" s="15">
        <f>66706-2553</f>
        <v>64153</v>
      </c>
      <c r="J28" s="9">
        <v>64153</v>
      </c>
    </row>
    <row r="29" spans="1:10" s="10" customFormat="1" ht="28" x14ac:dyDescent="0.25">
      <c r="A29" s="11">
        <v>907</v>
      </c>
      <c r="B29" s="11" t="s">
        <v>81</v>
      </c>
      <c r="C29" s="11" t="s">
        <v>82</v>
      </c>
      <c r="D29" s="11" t="s">
        <v>83</v>
      </c>
      <c r="E29" s="11" t="s">
        <v>15</v>
      </c>
      <c r="F29" s="11" t="s">
        <v>16</v>
      </c>
      <c r="G29" s="11" t="s">
        <v>17</v>
      </c>
      <c r="H29" s="11" t="s">
        <v>84</v>
      </c>
      <c r="I29" s="15">
        <f>279334-33299</f>
        <v>246035</v>
      </c>
      <c r="J29" s="9">
        <v>246035</v>
      </c>
    </row>
    <row r="30" spans="1:10" s="10" customFormat="1" ht="14" x14ac:dyDescent="0.25">
      <c r="A30" s="11">
        <v>910</v>
      </c>
      <c r="B30" s="11" t="s">
        <v>88</v>
      </c>
      <c r="C30" s="11" t="s">
        <v>89</v>
      </c>
      <c r="D30" s="11" t="s">
        <v>90</v>
      </c>
      <c r="E30" s="11" t="s">
        <v>15</v>
      </c>
      <c r="F30" s="11" t="s">
        <v>16</v>
      </c>
      <c r="G30" s="11" t="s">
        <v>17</v>
      </c>
      <c r="H30" s="11" t="s">
        <v>87</v>
      </c>
      <c r="I30" s="15">
        <f>60813-45</f>
        <v>60768</v>
      </c>
      <c r="J30" s="9">
        <v>60768</v>
      </c>
    </row>
    <row r="31" spans="1:10" ht="14" x14ac:dyDescent="0.25">
      <c r="A31" s="11">
        <v>910</v>
      </c>
      <c r="B31" s="11" t="s">
        <v>91</v>
      </c>
      <c r="C31" s="11" t="s">
        <v>92</v>
      </c>
      <c r="D31" s="11" t="s">
        <v>93</v>
      </c>
      <c r="E31" s="12" t="s">
        <v>15</v>
      </c>
      <c r="F31" s="12" t="s">
        <v>16</v>
      </c>
      <c r="G31" s="13" t="s">
        <v>17</v>
      </c>
      <c r="H31" s="12" t="s">
        <v>87</v>
      </c>
      <c r="I31" s="15">
        <v>7150</v>
      </c>
      <c r="J31" s="9">
        <v>7150</v>
      </c>
    </row>
    <row r="32" spans="1:10" ht="28" x14ac:dyDescent="0.25">
      <c r="A32" s="11">
        <v>910</v>
      </c>
      <c r="B32" s="11" t="s">
        <v>96</v>
      </c>
      <c r="C32" s="11" t="s">
        <v>94</v>
      </c>
      <c r="D32" s="11" t="s">
        <v>95</v>
      </c>
      <c r="E32" s="12" t="s">
        <v>15</v>
      </c>
      <c r="F32" s="12" t="s">
        <v>16</v>
      </c>
      <c r="G32" s="13" t="s">
        <v>17</v>
      </c>
      <c r="H32" s="12" t="s">
        <v>80</v>
      </c>
      <c r="I32" s="15">
        <v>19039</v>
      </c>
      <c r="J32" s="9">
        <v>19039</v>
      </c>
    </row>
    <row r="33" spans="1:10" s="10" customFormat="1" ht="28" x14ac:dyDescent="0.25">
      <c r="A33" s="11">
        <v>911</v>
      </c>
      <c r="B33" s="11" t="s">
        <v>97</v>
      </c>
      <c r="C33" s="11" t="s">
        <v>98</v>
      </c>
      <c r="D33" s="11" t="s">
        <v>99</v>
      </c>
      <c r="E33" s="11" t="s">
        <v>15</v>
      </c>
      <c r="F33" s="11" t="s">
        <v>16</v>
      </c>
      <c r="G33" s="11" t="s">
        <v>17</v>
      </c>
      <c r="H33" s="11" t="s">
        <v>100</v>
      </c>
      <c r="I33" s="15">
        <f>81850-1076</f>
        <v>80774</v>
      </c>
      <c r="J33" s="9">
        <v>80774</v>
      </c>
    </row>
    <row r="34" spans="1:10" ht="28" x14ac:dyDescent="0.25">
      <c r="A34" s="11">
        <v>911</v>
      </c>
      <c r="B34" s="11" t="s">
        <v>101</v>
      </c>
      <c r="C34" s="11" t="s">
        <v>78</v>
      </c>
      <c r="D34" s="11" t="s">
        <v>86</v>
      </c>
      <c r="E34" s="12" t="s">
        <v>15</v>
      </c>
      <c r="F34" s="12" t="s">
        <v>16</v>
      </c>
      <c r="G34" s="13" t="s">
        <v>17</v>
      </c>
      <c r="H34" s="12" t="s">
        <v>80</v>
      </c>
      <c r="I34" s="15">
        <v>84244</v>
      </c>
      <c r="J34" s="9">
        <v>84244</v>
      </c>
    </row>
    <row r="35" spans="1:10" s="10" customFormat="1" ht="28" x14ac:dyDescent="0.25">
      <c r="A35" s="11">
        <v>913</v>
      </c>
      <c r="B35" s="11" t="s">
        <v>102</v>
      </c>
      <c r="C35" s="11" t="s">
        <v>103</v>
      </c>
      <c r="D35" s="11" t="s">
        <v>85</v>
      </c>
      <c r="E35" s="11" t="s">
        <v>15</v>
      </c>
      <c r="F35" s="11" t="s">
        <v>16</v>
      </c>
      <c r="G35" s="11" t="s">
        <v>17</v>
      </c>
      <c r="H35" s="11" t="s">
        <v>104</v>
      </c>
      <c r="I35" s="15">
        <f>31272-21</f>
        <v>31251</v>
      </c>
      <c r="J35" s="9">
        <v>31251</v>
      </c>
    </row>
    <row r="36" spans="1:10" s="10" customFormat="1" ht="56" x14ac:dyDescent="0.25">
      <c r="A36" s="11">
        <v>913</v>
      </c>
      <c r="B36" s="11" t="s">
        <v>105</v>
      </c>
      <c r="C36" s="11" t="s">
        <v>106</v>
      </c>
      <c r="D36" s="11" t="s">
        <v>107</v>
      </c>
      <c r="E36" s="12" t="s">
        <v>15</v>
      </c>
      <c r="F36" s="12" t="s">
        <v>16</v>
      </c>
      <c r="G36" s="13" t="s">
        <v>17</v>
      </c>
      <c r="H36" s="12" t="s">
        <v>104</v>
      </c>
      <c r="I36" s="15">
        <v>71778</v>
      </c>
      <c r="J36" s="9">
        <v>71778</v>
      </c>
    </row>
    <row r="37" spans="1:10" s="10" customFormat="1" ht="56" x14ac:dyDescent="0.25">
      <c r="A37" s="11">
        <v>913</v>
      </c>
      <c r="B37" s="14" t="s">
        <v>108</v>
      </c>
      <c r="C37" s="7" t="s">
        <v>106</v>
      </c>
      <c r="D37" s="7" t="s">
        <v>107</v>
      </c>
      <c r="E37" s="12" t="s">
        <v>15</v>
      </c>
      <c r="F37" s="12" t="s">
        <v>16</v>
      </c>
      <c r="G37" s="13" t="s">
        <v>17</v>
      </c>
      <c r="H37" s="12" t="s">
        <v>104</v>
      </c>
      <c r="I37" s="15">
        <v>100000</v>
      </c>
      <c r="J37" s="9">
        <v>100000</v>
      </c>
    </row>
    <row r="38" spans="1:10" s="10" customFormat="1" ht="28" x14ac:dyDescent="0.25">
      <c r="A38" s="11">
        <v>913</v>
      </c>
      <c r="B38" s="14" t="s">
        <v>109</v>
      </c>
      <c r="C38" s="14" t="s">
        <v>103</v>
      </c>
      <c r="D38" s="7" t="s">
        <v>110</v>
      </c>
      <c r="E38" s="7" t="s">
        <v>15</v>
      </c>
      <c r="F38" s="12" t="s">
        <v>16</v>
      </c>
      <c r="G38" s="12" t="s">
        <v>17</v>
      </c>
      <c r="H38" s="13" t="s">
        <v>42</v>
      </c>
      <c r="I38" s="15">
        <v>85200</v>
      </c>
      <c r="J38" s="9">
        <v>85200</v>
      </c>
    </row>
    <row r="39" spans="1:10" ht="14" x14ac:dyDescent="0.25">
      <c r="A39" s="16"/>
      <c r="B39" s="14"/>
      <c r="C39" s="7"/>
      <c r="D39" s="7"/>
      <c r="E39" s="12"/>
      <c r="F39" s="12"/>
      <c r="G39" s="13"/>
      <c r="H39" s="12"/>
      <c r="I39" s="15"/>
      <c r="J39" s="17"/>
    </row>
    <row r="40" spans="1:10" ht="14" x14ac:dyDescent="0.25">
      <c r="A40" s="16"/>
      <c r="B40" s="14"/>
      <c r="C40" s="7"/>
      <c r="D40" s="7"/>
      <c r="E40" s="12"/>
      <c r="F40" s="12"/>
      <c r="G40" s="13"/>
      <c r="H40" s="12"/>
      <c r="I40" s="15"/>
      <c r="J40" s="17"/>
    </row>
    <row r="41" spans="1:10" s="18" customFormat="1" ht="20" x14ac:dyDescent="0.4">
      <c r="A41" s="16"/>
      <c r="B41" s="14"/>
      <c r="C41" s="7"/>
      <c r="D41" s="7"/>
      <c r="E41" s="12"/>
      <c r="F41" s="12"/>
      <c r="G41" s="13"/>
      <c r="H41" s="12"/>
      <c r="I41" s="15"/>
      <c r="J41" s="17"/>
    </row>
    <row r="42" spans="1:10" s="18" customFormat="1" ht="20" x14ac:dyDescent="0.4">
      <c r="A42" s="16"/>
      <c r="B42" s="14"/>
      <c r="C42" s="7"/>
      <c r="D42" s="7"/>
      <c r="E42" s="12"/>
      <c r="F42" s="12"/>
      <c r="G42" s="13"/>
      <c r="H42" s="12"/>
      <c r="I42" s="15"/>
      <c r="J42" s="17"/>
    </row>
    <row r="43" spans="1:10" s="18" customFormat="1" ht="20" x14ac:dyDescent="0.4">
      <c r="A43" s="16"/>
      <c r="B43" s="14"/>
      <c r="C43" s="7"/>
      <c r="D43" s="7"/>
      <c r="E43" s="12"/>
      <c r="F43" s="12"/>
      <c r="G43" s="13"/>
      <c r="H43" s="12"/>
      <c r="I43" s="15"/>
      <c r="J43" s="17"/>
    </row>
    <row r="44" spans="1:10" s="18" customFormat="1" ht="20" x14ac:dyDescent="0.4">
      <c r="A44" s="16"/>
      <c r="B44" s="14"/>
      <c r="C44" s="7"/>
      <c r="D44" s="7"/>
      <c r="E44" s="12"/>
      <c r="F44" s="12"/>
      <c r="G44" s="13"/>
      <c r="H44" s="12"/>
      <c r="I44" s="15"/>
      <c r="J44" s="17"/>
    </row>
    <row r="45" spans="1:10" s="18" customFormat="1" ht="20" x14ac:dyDescent="0.4">
      <c r="A45" s="16"/>
      <c r="B45" s="14"/>
      <c r="C45" s="7"/>
      <c r="D45" s="7"/>
      <c r="E45" s="12"/>
      <c r="F45" s="12"/>
      <c r="G45" s="13"/>
      <c r="H45" s="12"/>
      <c r="I45" s="15"/>
      <c r="J45" s="17"/>
    </row>
    <row r="46" spans="1:10" s="18" customFormat="1" ht="20" x14ac:dyDescent="0.4">
      <c r="A46" s="16"/>
      <c r="B46" s="14"/>
      <c r="C46" s="7"/>
      <c r="D46" s="7"/>
      <c r="E46" s="12"/>
      <c r="F46" s="12"/>
      <c r="G46" s="13"/>
      <c r="H46" s="12"/>
      <c r="I46" s="15"/>
      <c r="J46" s="17"/>
    </row>
    <row r="47" spans="1:10" s="18" customFormat="1" ht="20" x14ac:dyDescent="0.4">
      <c r="A47" s="16"/>
      <c r="B47" s="14"/>
      <c r="C47" s="7"/>
      <c r="D47" s="7"/>
      <c r="E47" s="12"/>
      <c r="F47" s="12"/>
      <c r="G47" s="13"/>
      <c r="H47" s="12"/>
      <c r="I47" s="15"/>
      <c r="J47" s="17"/>
    </row>
    <row r="48" spans="1:10" s="18" customFormat="1" ht="20" x14ac:dyDescent="0.4">
      <c r="A48" s="16"/>
      <c r="B48" s="14"/>
      <c r="C48" s="7"/>
      <c r="D48" s="7"/>
      <c r="E48" s="12"/>
      <c r="F48" s="12"/>
      <c r="G48" s="13"/>
      <c r="H48" s="12"/>
      <c r="I48" s="15"/>
      <c r="J48" s="17"/>
    </row>
    <row r="49" spans="1:10" s="18" customFormat="1" ht="20" x14ac:dyDescent="0.4">
      <c r="A49" s="16"/>
      <c r="B49" s="14"/>
      <c r="C49" s="7"/>
      <c r="D49" s="7"/>
      <c r="E49" s="12"/>
      <c r="F49" s="12"/>
      <c r="G49" s="13"/>
      <c r="H49" s="12"/>
      <c r="I49" s="15"/>
      <c r="J49" s="17"/>
    </row>
    <row r="50" spans="1:10" s="18" customFormat="1" ht="20" x14ac:dyDescent="0.4">
      <c r="A50" s="16"/>
      <c r="B50" s="14"/>
      <c r="C50" s="7"/>
      <c r="D50" s="7"/>
      <c r="E50" s="12"/>
      <c r="F50" s="12"/>
      <c r="G50" s="13"/>
      <c r="H50" s="12"/>
      <c r="I50" s="15"/>
      <c r="J50" s="17"/>
    </row>
    <row r="51" spans="1:10" s="18" customFormat="1" ht="20" x14ac:dyDescent="0.4">
      <c r="A51" s="16"/>
      <c r="B51" s="14"/>
      <c r="C51" s="7"/>
      <c r="D51" s="7"/>
      <c r="E51" s="12"/>
      <c r="F51" s="12"/>
      <c r="G51" s="13"/>
      <c r="H51" s="12"/>
      <c r="I51" s="15"/>
      <c r="J51" s="17"/>
    </row>
    <row r="52" spans="1:10" s="18" customFormat="1" ht="20" x14ac:dyDescent="0.4">
      <c r="A52" s="16"/>
      <c r="B52" s="14"/>
      <c r="C52" s="7"/>
      <c r="D52" s="7"/>
      <c r="E52" s="12"/>
      <c r="F52" s="12"/>
      <c r="G52" s="13"/>
      <c r="H52" s="12"/>
      <c r="I52" s="15"/>
      <c r="J52" s="17"/>
    </row>
    <row r="53" spans="1:10" s="18" customFormat="1" ht="20" x14ac:dyDescent="0.4">
      <c r="A53" s="16"/>
      <c r="B53" s="14"/>
      <c r="C53" s="7"/>
      <c r="D53" s="7"/>
      <c r="E53" s="12"/>
      <c r="F53" s="12"/>
      <c r="G53" s="13"/>
      <c r="H53" s="12"/>
      <c r="I53" s="15"/>
      <c r="J53" s="17"/>
    </row>
    <row r="54" spans="1:10" s="18" customFormat="1" ht="20" x14ac:dyDescent="0.4">
      <c r="A54" s="16"/>
      <c r="B54" s="14"/>
      <c r="C54" s="7"/>
      <c r="D54" s="7"/>
      <c r="E54" s="12"/>
      <c r="F54" s="12"/>
      <c r="G54" s="13"/>
      <c r="H54" s="12"/>
      <c r="I54" s="15"/>
      <c r="J54" s="17"/>
    </row>
    <row r="55" spans="1:10" s="18" customFormat="1" ht="20" x14ac:dyDescent="0.4">
      <c r="A55" s="16"/>
      <c r="B55" s="14"/>
      <c r="C55" s="7"/>
      <c r="D55" s="7"/>
      <c r="E55" s="12"/>
      <c r="F55" s="12"/>
      <c r="G55" s="13"/>
      <c r="H55" s="12"/>
      <c r="I55" s="15"/>
      <c r="J55" s="17"/>
    </row>
    <row r="56" spans="1:10" s="18" customFormat="1" ht="20" x14ac:dyDescent="0.4">
      <c r="A56" s="16"/>
      <c r="B56" s="14"/>
      <c r="C56" s="7"/>
      <c r="D56" s="7"/>
      <c r="E56" s="12"/>
      <c r="F56" s="12"/>
      <c r="G56" s="13"/>
      <c r="H56" s="12"/>
      <c r="I56" s="15"/>
      <c r="J56" s="17"/>
    </row>
    <row r="57" spans="1:10" s="18" customFormat="1" ht="20" x14ac:dyDescent="0.4">
      <c r="A57" s="16"/>
      <c r="B57" s="14"/>
      <c r="C57" s="7"/>
      <c r="D57" s="7"/>
      <c r="E57" s="12"/>
      <c r="F57" s="12"/>
      <c r="G57" s="13"/>
      <c r="H57" s="12"/>
      <c r="I57" s="15"/>
      <c r="J57" s="17"/>
    </row>
    <row r="58" spans="1:10" s="18" customFormat="1" ht="20" x14ac:dyDescent="0.4">
      <c r="A58" s="16"/>
      <c r="B58" s="14"/>
      <c r="C58" s="7"/>
      <c r="D58" s="7"/>
      <c r="E58" s="12"/>
      <c r="F58" s="12"/>
      <c r="G58" s="13"/>
      <c r="H58" s="12"/>
      <c r="I58" s="15"/>
      <c r="J58" s="17"/>
    </row>
    <row r="59" spans="1:10" s="18" customFormat="1" ht="20" x14ac:dyDescent="0.4">
      <c r="A59" s="16"/>
      <c r="B59" s="14"/>
      <c r="C59" s="7"/>
      <c r="D59" s="7"/>
      <c r="E59" s="12"/>
      <c r="F59" s="12"/>
      <c r="G59" s="13"/>
      <c r="H59" s="12"/>
      <c r="I59" s="15"/>
      <c r="J59" s="17"/>
    </row>
    <row r="60" spans="1:10" s="18" customFormat="1" ht="20" x14ac:dyDescent="0.4">
      <c r="A60" s="16"/>
      <c r="B60" s="14"/>
      <c r="C60" s="7"/>
      <c r="D60" s="7"/>
      <c r="E60" s="12"/>
      <c r="F60" s="12"/>
      <c r="G60" s="13"/>
      <c r="H60" s="12"/>
      <c r="I60" s="15"/>
      <c r="J60" s="17"/>
    </row>
    <row r="61" spans="1:10" s="18" customFormat="1" ht="20" x14ac:dyDescent="0.4">
      <c r="A61" s="16"/>
      <c r="B61" s="14"/>
      <c r="C61" s="7"/>
      <c r="D61" s="7"/>
      <c r="E61" s="12"/>
      <c r="F61" s="12"/>
      <c r="G61" s="13"/>
      <c r="H61" s="12"/>
      <c r="I61" s="15"/>
      <c r="J61" s="17"/>
    </row>
    <row r="62" spans="1:10" s="18" customFormat="1" ht="20" x14ac:dyDescent="0.4">
      <c r="A62" s="16"/>
      <c r="B62" s="14"/>
      <c r="C62" s="7"/>
      <c r="D62" s="7"/>
      <c r="E62" s="12"/>
      <c r="F62" s="12"/>
      <c r="G62" s="13"/>
      <c r="H62" s="12"/>
      <c r="I62" s="15"/>
      <c r="J62" s="17"/>
    </row>
    <row r="63" spans="1:10" s="18" customFormat="1" ht="20" x14ac:dyDescent="0.4">
      <c r="A63" s="16"/>
      <c r="B63" s="14"/>
      <c r="C63" s="7"/>
      <c r="D63" s="7"/>
      <c r="E63" s="12"/>
      <c r="F63" s="12"/>
      <c r="G63" s="13"/>
      <c r="H63" s="12"/>
      <c r="I63" s="15"/>
      <c r="J63" s="17"/>
    </row>
    <row r="64" spans="1:10" s="18" customFormat="1" ht="20" x14ac:dyDescent="0.4">
      <c r="A64" s="16"/>
      <c r="B64" s="14"/>
      <c r="C64" s="7"/>
      <c r="D64" s="7"/>
      <c r="E64" s="12"/>
      <c r="F64" s="12"/>
      <c r="G64" s="13"/>
      <c r="H64" s="12"/>
      <c r="I64" s="15"/>
      <c r="J64" s="17"/>
    </row>
    <row r="65" spans="1:10" s="18" customFormat="1" ht="20" x14ac:dyDescent="0.4">
      <c r="A65" s="16"/>
      <c r="B65" s="14"/>
      <c r="C65" s="7"/>
      <c r="D65" s="7"/>
      <c r="E65" s="12"/>
      <c r="F65" s="12"/>
      <c r="G65" s="13"/>
      <c r="H65" s="12"/>
      <c r="I65" s="15"/>
      <c r="J65" s="17"/>
    </row>
    <row r="66" spans="1:10" s="18" customFormat="1" ht="20" x14ac:dyDescent="0.4">
      <c r="A66" s="16"/>
      <c r="B66" s="14"/>
      <c r="C66" s="7"/>
      <c r="D66" s="7"/>
      <c r="E66" s="12"/>
      <c r="F66" s="12"/>
      <c r="G66" s="13"/>
      <c r="H66" s="12"/>
      <c r="I66" s="15"/>
      <c r="J66" s="17"/>
    </row>
    <row r="67" spans="1:10" s="18" customFormat="1" ht="20" x14ac:dyDescent="0.4">
      <c r="A67" s="16"/>
      <c r="B67" s="14"/>
      <c r="C67" s="7"/>
      <c r="D67" s="7"/>
      <c r="E67" s="12"/>
      <c r="F67" s="12"/>
      <c r="G67" s="13"/>
      <c r="H67" s="12"/>
      <c r="I67" s="15"/>
      <c r="J67" s="17"/>
    </row>
    <row r="68" spans="1:10" s="18" customFormat="1" ht="20" x14ac:dyDescent="0.4">
      <c r="A68" s="16"/>
      <c r="B68" s="14"/>
      <c r="C68" s="7"/>
      <c r="D68" s="7"/>
      <c r="E68" s="12"/>
      <c r="F68" s="12"/>
      <c r="G68" s="13"/>
      <c r="H68" s="12"/>
      <c r="I68" s="15"/>
      <c r="J68" s="17"/>
    </row>
    <row r="69" spans="1:10" s="18" customFormat="1" ht="20" x14ac:dyDescent="0.4">
      <c r="A69" s="16"/>
      <c r="B69" s="14"/>
      <c r="C69" s="7"/>
      <c r="D69" s="7"/>
      <c r="E69" s="12"/>
      <c r="F69" s="12"/>
      <c r="G69" s="13"/>
      <c r="H69" s="12"/>
      <c r="I69" s="15"/>
      <c r="J69" s="17"/>
    </row>
    <row r="70" spans="1:10" s="18" customFormat="1" ht="20" x14ac:dyDescent="0.4">
      <c r="A70" s="16"/>
      <c r="B70" s="14"/>
      <c r="C70" s="7"/>
      <c r="D70" s="7"/>
      <c r="E70" s="12"/>
      <c r="F70" s="12"/>
      <c r="G70" s="13"/>
      <c r="H70" s="12"/>
      <c r="I70" s="15"/>
      <c r="J70" s="17"/>
    </row>
    <row r="71" spans="1:10" s="18" customFormat="1" ht="20" x14ac:dyDescent="0.4">
      <c r="A71" s="16"/>
      <c r="B71" s="14"/>
      <c r="C71" s="7"/>
      <c r="D71" s="7"/>
      <c r="E71" s="12"/>
      <c r="F71" s="12"/>
      <c r="G71" s="13"/>
      <c r="H71" s="12"/>
      <c r="I71" s="15"/>
      <c r="J71" s="17"/>
    </row>
    <row r="72" spans="1:10" s="18" customFormat="1" ht="20" x14ac:dyDescent="0.4">
      <c r="A72" s="16"/>
      <c r="B72" s="14"/>
      <c r="C72" s="7"/>
      <c r="D72" s="7"/>
      <c r="E72" s="12"/>
      <c r="F72" s="12"/>
      <c r="G72" s="13"/>
      <c r="H72" s="12"/>
      <c r="I72" s="15"/>
      <c r="J72" s="17"/>
    </row>
    <row r="73" spans="1:10" s="18" customFormat="1" ht="20" x14ac:dyDescent="0.4">
      <c r="A73" s="16"/>
      <c r="B73" s="14"/>
      <c r="C73" s="7"/>
      <c r="D73" s="7"/>
      <c r="E73" s="12"/>
      <c r="F73" s="12"/>
      <c r="G73" s="13"/>
      <c r="H73" s="12"/>
      <c r="I73" s="15"/>
      <c r="J73" s="17"/>
    </row>
    <row r="74" spans="1:10" s="18" customFormat="1" ht="20" x14ac:dyDescent="0.4">
      <c r="A74" s="16"/>
      <c r="B74" s="14"/>
      <c r="C74" s="7"/>
      <c r="D74" s="7"/>
      <c r="E74" s="12"/>
      <c r="F74" s="12"/>
      <c r="G74" s="13"/>
      <c r="H74" s="12"/>
      <c r="I74" s="15"/>
      <c r="J74" s="17"/>
    </row>
    <row r="75" spans="1:10" s="18" customFormat="1" ht="20" x14ac:dyDescent="0.4">
      <c r="A75" s="16"/>
      <c r="B75" s="14"/>
      <c r="C75" s="7"/>
      <c r="D75" s="7"/>
      <c r="E75" s="12"/>
      <c r="F75" s="12"/>
      <c r="G75" s="13"/>
      <c r="H75" s="12"/>
      <c r="I75" s="15"/>
      <c r="J75" s="17"/>
    </row>
    <row r="76" spans="1:10" s="18" customFormat="1" ht="20" x14ac:dyDescent="0.4">
      <c r="A76" s="16"/>
      <c r="B76" s="14"/>
      <c r="C76" s="7"/>
      <c r="D76" s="7"/>
      <c r="E76" s="12"/>
      <c r="F76" s="12"/>
      <c r="G76" s="13"/>
      <c r="H76" s="12"/>
      <c r="I76" s="15"/>
      <c r="J76" s="17"/>
    </row>
    <row r="77" spans="1:10" s="18" customFormat="1" ht="20" x14ac:dyDescent="0.4">
      <c r="A77" s="16"/>
      <c r="B77" s="14"/>
      <c r="C77" s="7"/>
      <c r="D77" s="7"/>
      <c r="E77" s="12"/>
      <c r="F77" s="12"/>
      <c r="G77" s="13"/>
      <c r="H77" s="12"/>
      <c r="I77" s="15"/>
      <c r="J77" s="17"/>
    </row>
    <row r="78" spans="1:10" s="18" customFormat="1" ht="20" x14ac:dyDescent="0.4">
      <c r="A78" s="16"/>
      <c r="B78" s="14"/>
      <c r="C78" s="7"/>
      <c r="D78" s="7"/>
      <c r="E78" s="12"/>
      <c r="F78" s="12"/>
      <c r="G78" s="13"/>
      <c r="H78" s="12"/>
      <c r="I78" s="15"/>
      <c r="J78" s="17"/>
    </row>
    <row r="79" spans="1:10" s="18" customFormat="1" ht="20" x14ac:dyDescent="0.4">
      <c r="A79" s="16"/>
      <c r="B79" s="14"/>
      <c r="C79" s="7"/>
      <c r="D79" s="7"/>
      <c r="E79" s="12"/>
      <c r="F79" s="12"/>
      <c r="G79" s="13"/>
      <c r="H79" s="12"/>
      <c r="I79" s="15"/>
      <c r="J79" s="17"/>
    </row>
    <row r="80" spans="1:10" s="18" customFormat="1" ht="20" x14ac:dyDescent="0.4">
      <c r="A80" s="16"/>
      <c r="B80" s="14"/>
      <c r="C80" s="7"/>
      <c r="D80" s="7"/>
      <c r="E80" s="12"/>
      <c r="F80" s="12"/>
      <c r="G80" s="13"/>
      <c r="H80" s="12"/>
      <c r="I80" s="15"/>
      <c r="J80" s="17"/>
    </row>
    <row r="81" spans="1:10" s="18" customFormat="1" ht="20" x14ac:dyDescent="0.4">
      <c r="A81" s="16"/>
      <c r="B81" s="14"/>
      <c r="C81" s="7"/>
      <c r="D81" s="7"/>
      <c r="E81" s="12"/>
      <c r="F81" s="12"/>
      <c r="G81" s="13"/>
      <c r="H81" s="12"/>
      <c r="I81" s="15"/>
      <c r="J81" s="17"/>
    </row>
    <row r="82" spans="1:10" s="18" customFormat="1" ht="20" x14ac:dyDescent="0.4">
      <c r="A82" s="16"/>
      <c r="B82" s="14"/>
      <c r="C82" s="7"/>
      <c r="D82" s="7"/>
      <c r="E82" s="12"/>
      <c r="F82" s="12"/>
      <c r="G82" s="13"/>
      <c r="H82" s="12"/>
      <c r="I82" s="15"/>
      <c r="J82" s="17"/>
    </row>
    <row r="83" spans="1:10" s="18" customFormat="1" ht="20" x14ac:dyDescent="0.4">
      <c r="A83" s="16"/>
      <c r="B83" s="14"/>
      <c r="C83" s="7"/>
      <c r="D83" s="7"/>
      <c r="E83" s="12"/>
      <c r="F83" s="12"/>
      <c r="G83" s="13"/>
      <c r="H83" s="12"/>
      <c r="I83" s="15"/>
      <c r="J83" s="17"/>
    </row>
    <row r="84" spans="1:10" s="18" customFormat="1" ht="20" x14ac:dyDescent="0.4">
      <c r="A84" s="16"/>
      <c r="B84" s="14"/>
      <c r="C84" s="7"/>
      <c r="D84" s="7"/>
      <c r="E84" s="12"/>
      <c r="F84" s="12"/>
      <c r="G84" s="13"/>
      <c r="H84" s="12"/>
      <c r="I84" s="15"/>
      <c r="J84" s="17"/>
    </row>
    <row r="85" spans="1:10" s="18" customFormat="1" ht="20" x14ac:dyDescent="0.4">
      <c r="A85" s="16"/>
      <c r="B85" s="14"/>
      <c r="C85" s="7"/>
      <c r="D85" s="7"/>
      <c r="E85" s="12"/>
      <c r="F85" s="12"/>
      <c r="G85" s="13"/>
      <c r="H85" s="12"/>
      <c r="I85" s="15"/>
      <c r="J85" s="17"/>
    </row>
    <row r="86" spans="1:10" s="18" customFormat="1" ht="20" x14ac:dyDescent="0.4">
      <c r="A86" s="16"/>
      <c r="B86" s="14"/>
      <c r="C86" s="7"/>
      <c r="D86" s="7"/>
      <c r="E86" s="12"/>
      <c r="F86" s="12"/>
      <c r="G86" s="13"/>
      <c r="H86" s="12"/>
      <c r="I86" s="15"/>
      <c r="J86" s="17"/>
    </row>
    <row r="87" spans="1:10" s="18" customFormat="1" ht="20" x14ac:dyDescent="0.4">
      <c r="A87" s="16"/>
      <c r="B87" s="14"/>
      <c r="C87" s="7"/>
      <c r="D87" s="7"/>
      <c r="E87" s="12"/>
      <c r="F87" s="12"/>
      <c r="G87" s="13"/>
      <c r="H87" s="12"/>
      <c r="I87" s="15"/>
      <c r="J87" s="17"/>
    </row>
    <row r="88" spans="1:10" s="18" customFormat="1" ht="20" x14ac:dyDescent="0.4">
      <c r="A88" s="16"/>
      <c r="B88" s="14"/>
      <c r="C88" s="7"/>
      <c r="D88" s="7"/>
      <c r="E88" s="12"/>
      <c r="F88" s="12"/>
      <c r="G88" s="13"/>
      <c r="H88" s="12"/>
      <c r="I88" s="15"/>
      <c r="J88" s="17"/>
    </row>
    <row r="89" spans="1:10" s="18" customFormat="1" ht="20" x14ac:dyDescent="0.4">
      <c r="A89" s="16"/>
      <c r="B89" s="14"/>
      <c r="C89" s="7"/>
      <c r="D89" s="7"/>
      <c r="E89" s="12"/>
      <c r="F89" s="12"/>
      <c r="G89" s="13"/>
      <c r="H89" s="12"/>
      <c r="I89" s="15"/>
      <c r="J89" s="17"/>
    </row>
    <row r="90" spans="1:10" s="18" customFormat="1" ht="20" x14ac:dyDescent="0.4">
      <c r="A90" s="16"/>
      <c r="B90" s="14"/>
      <c r="C90" s="7"/>
      <c r="D90" s="7"/>
      <c r="E90" s="12"/>
      <c r="F90" s="12"/>
      <c r="G90" s="13"/>
      <c r="H90" s="12"/>
      <c r="I90" s="15"/>
      <c r="J90" s="17"/>
    </row>
    <row r="91" spans="1:10" s="18" customFormat="1" ht="20" x14ac:dyDescent="0.4">
      <c r="A91" s="16"/>
      <c r="B91" s="14"/>
      <c r="C91" s="7"/>
      <c r="D91" s="7"/>
      <c r="E91" s="12"/>
      <c r="F91" s="12"/>
      <c r="G91" s="13"/>
      <c r="H91" s="12"/>
      <c r="I91" s="15"/>
      <c r="J91" s="17"/>
    </row>
    <row r="92" spans="1:10" s="18" customFormat="1" ht="20" x14ac:dyDescent="0.4">
      <c r="A92" s="16"/>
      <c r="B92" s="14"/>
      <c r="C92" s="7"/>
      <c r="D92" s="7"/>
      <c r="E92" s="12"/>
      <c r="F92" s="12"/>
      <c r="G92" s="13"/>
      <c r="H92" s="12"/>
      <c r="I92" s="15"/>
      <c r="J92" s="17"/>
    </row>
    <row r="93" spans="1:10" s="18" customFormat="1" ht="20" x14ac:dyDescent="0.4">
      <c r="A93" s="16"/>
      <c r="B93" s="14"/>
      <c r="C93" s="7"/>
      <c r="D93" s="7"/>
      <c r="E93" s="12"/>
      <c r="F93" s="12"/>
      <c r="G93" s="13"/>
      <c r="H93" s="12"/>
      <c r="I93" s="15"/>
      <c r="J93" s="17"/>
    </row>
    <row r="94" spans="1:10" s="18" customFormat="1" ht="20" x14ac:dyDescent="0.4">
      <c r="A94" s="16"/>
      <c r="B94" s="14"/>
      <c r="C94" s="7"/>
      <c r="D94" s="7"/>
      <c r="E94" s="12"/>
      <c r="F94" s="12"/>
      <c r="G94" s="13"/>
      <c r="H94" s="12"/>
      <c r="I94" s="15"/>
      <c r="J94" s="17"/>
    </row>
    <row r="95" spans="1:10" s="18" customFormat="1" ht="20" x14ac:dyDescent="0.4">
      <c r="A95" s="16"/>
      <c r="B95" s="14"/>
      <c r="C95" s="7"/>
      <c r="D95" s="7"/>
      <c r="E95" s="12"/>
      <c r="F95" s="12"/>
      <c r="G95" s="13"/>
      <c r="H95" s="12"/>
      <c r="I95" s="15"/>
      <c r="J95" s="17"/>
    </row>
    <row r="96" spans="1:10" s="18" customFormat="1" ht="20" x14ac:dyDescent="0.4">
      <c r="A96" s="16"/>
      <c r="B96" s="14"/>
      <c r="C96" s="7"/>
      <c r="D96" s="7"/>
      <c r="E96" s="12"/>
      <c r="F96" s="12"/>
      <c r="G96" s="13"/>
      <c r="H96" s="12"/>
      <c r="I96" s="15"/>
      <c r="J96" s="17"/>
    </row>
    <row r="97" spans="1:10" s="18" customFormat="1" ht="20" x14ac:dyDescent="0.4">
      <c r="A97" s="16"/>
      <c r="B97" s="14"/>
      <c r="C97" s="7"/>
      <c r="D97" s="7"/>
      <c r="E97" s="12"/>
      <c r="F97" s="12"/>
      <c r="G97" s="13"/>
      <c r="H97" s="12"/>
      <c r="I97" s="15"/>
      <c r="J97" s="17"/>
    </row>
    <row r="98" spans="1:10" s="18" customFormat="1" ht="20" x14ac:dyDescent="0.4">
      <c r="A98" s="16"/>
      <c r="B98" s="14"/>
      <c r="C98" s="7"/>
      <c r="D98" s="7"/>
      <c r="E98" s="12"/>
      <c r="F98" s="12"/>
      <c r="G98" s="13"/>
      <c r="H98" s="12"/>
      <c r="I98" s="15"/>
      <c r="J98" s="17"/>
    </row>
    <row r="99" spans="1:10" s="18" customFormat="1" ht="20" x14ac:dyDescent="0.4">
      <c r="A99" s="16"/>
      <c r="B99" s="14"/>
      <c r="C99" s="7"/>
      <c r="D99" s="7"/>
      <c r="E99" s="12"/>
      <c r="F99" s="12"/>
      <c r="G99" s="13"/>
      <c r="H99" s="12"/>
      <c r="I99" s="15"/>
      <c r="J99" s="17"/>
    </row>
    <row r="100" spans="1:10" s="18" customFormat="1" ht="20" x14ac:dyDescent="0.4">
      <c r="A100" s="16"/>
      <c r="B100" s="14"/>
      <c r="C100" s="7"/>
      <c r="D100" s="7"/>
      <c r="E100" s="12"/>
      <c r="F100" s="12"/>
      <c r="G100" s="13"/>
      <c r="H100" s="12"/>
      <c r="I100" s="15"/>
      <c r="J100" s="17"/>
    </row>
    <row r="101" spans="1:10" s="18" customFormat="1" ht="20" x14ac:dyDescent="0.4">
      <c r="A101" s="16"/>
      <c r="B101" s="14"/>
      <c r="C101" s="7"/>
      <c r="D101" s="7"/>
      <c r="E101" s="12"/>
      <c r="F101" s="12"/>
      <c r="G101" s="13"/>
      <c r="H101" s="12"/>
      <c r="I101" s="15"/>
      <c r="J101" s="17"/>
    </row>
    <row r="102" spans="1:10" s="18" customFormat="1" ht="20" x14ac:dyDescent="0.4">
      <c r="A102" s="16"/>
      <c r="B102" s="14"/>
      <c r="C102" s="7"/>
      <c r="D102" s="7"/>
      <c r="E102" s="12"/>
      <c r="F102" s="12"/>
      <c r="G102" s="13"/>
      <c r="H102" s="12"/>
      <c r="I102" s="15"/>
      <c r="J102" s="17"/>
    </row>
    <row r="103" spans="1:10" s="18" customFormat="1" ht="20" x14ac:dyDescent="0.4">
      <c r="A103" s="16"/>
      <c r="B103" s="14"/>
      <c r="C103" s="7"/>
      <c r="D103" s="7"/>
      <c r="E103" s="12"/>
      <c r="F103" s="12"/>
      <c r="G103" s="13"/>
      <c r="H103" s="12"/>
      <c r="I103" s="15"/>
      <c r="J103" s="17"/>
    </row>
    <row r="104" spans="1:10" s="18" customFormat="1" ht="20" x14ac:dyDescent="0.4">
      <c r="A104" s="16"/>
      <c r="B104" s="14"/>
      <c r="C104" s="7"/>
      <c r="D104" s="7"/>
      <c r="E104" s="12"/>
      <c r="F104" s="12"/>
      <c r="G104" s="13"/>
      <c r="H104" s="12"/>
      <c r="I104" s="15"/>
      <c r="J104" s="17"/>
    </row>
    <row r="105" spans="1:10" s="18" customFormat="1" ht="20" x14ac:dyDescent="0.4">
      <c r="A105" s="16"/>
      <c r="B105" s="14"/>
      <c r="C105" s="7"/>
      <c r="D105" s="7"/>
      <c r="E105" s="12"/>
      <c r="F105" s="12"/>
      <c r="G105" s="13"/>
      <c r="H105" s="12"/>
      <c r="I105" s="15"/>
      <c r="J105" s="17"/>
    </row>
    <row r="106" spans="1:10" s="18" customFormat="1" ht="20" x14ac:dyDescent="0.4">
      <c r="A106" s="16"/>
      <c r="B106" s="14"/>
      <c r="C106" s="7"/>
      <c r="D106" s="7"/>
      <c r="E106" s="12"/>
      <c r="F106" s="12"/>
      <c r="G106" s="13"/>
      <c r="H106" s="12"/>
      <c r="I106" s="15"/>
      <c r="J106" s="17"/>
    </row>
    <row r="107" spans="1:10" s="18" customFormat="1" ht="20" x14ac:dyDescent="0.4">
      <c r="A107" s="16"/>
      <c r="B107" s="14"/>
      <c r="C107" s="7"/>
      <c r="D107" s="7"/>
      <c r="E107" s="12"/>
      <c r="F107" s="12"/>
      <c r="G107" s="13"/>
      <c r="H107" s="12"/>
      <c r="I107" s="15"/>
      <c r="J107" s="17"/>
    </row>
    <row r="108" spans="1:10" s="18" customFormat="1" ht="20" x14ac:dyDescent="0.4">
      <c r="A108" s="16"/>
      <c r="B108" s="14"/>
      <c r="C108" s="7"/>
      <c r="D108" s="7"/>
      <c r="E108" s="12"/>
      <c r="F108" s="12"/>
      <c r="G108" s="13"/>
      <c r="H108" s="12"/>
      <c r="I108" s="15"/>
      <c r="J108" s="17"/>
    </row>
    <row r="109" spans="1:10" s="18" customFormat="1" ht="20" x14ac:dyDescent="0.4">
      <c r="A109" s="16"/>
      <c r="B109" s="14"/>
      <c r="C109" s="7"/>
      <c r="D109" s="7"/>
      <c r="E109" s="12"/>
      <c r="F109" s="12"/>
      <c r="G109" s="13"/>
      <c r="H109" s="12"/>
      <c r="I109" s="15"/>
      <c r="J109" s="17"/>
    </row>
    <row r="110" spans="1:10" s="18" customFormat="1" ht="20" x14ac:dyDescent="0.4">
      <c r="A110" s="16"/>
      <c r="B110" s="14"/>
      <c r="C110" s="7"/>
      <c r="D110" s="7"/>
      <c r="E110" s="12"/>
      <c r="F110" s="12"/>
      <c r="G110" s="13"/>
      <c r="H110" s="12"/>
      <c r="I110" s="15"/>
      <c r="J110" s="17"/>
    </row>
    <row r="111" spans="1:10" s="18" customFormat="1" ht="20" x14ac:dyDescent="0.4">
      <c r="A111" s="16"/>
      <c r="B111" s="14"/>
      <c r="C111" s="7"/>
      <c r="D111" s="7"/>
      <c r="E111" s="12"/>
      <c r="F111" s="12"/>
      <c r="G111" s="13"/>
      <c r="H111" s="12"/>
      <c r="I111" s="15"/>
      <c r="J111" s="17"/>
    </row>
    <row r="112" spans="1:10" s="18" customFormat="1" ht="20" x14ac:dyDescent="0.4">
      <c r="A112" s="16"/>
      <c r="B112" s="14"/>
      <c r="C112" s="7"/>
      <c r="D112" s="7"/>
      <c r="E112" s="12"/>
      <c r="F112" s="12"/>
      <c r="G112" s="13"/>
      <c r="H112" s="12"/>
      <c r="I112" s="15"/>
      <c r="J112" s="17"/>
    </row>
    <row r="113" spans="1:10" s="18" customFormat="1" ht="20" x14ac:dyDescent="0.4">
      <c r="A113" s="16"/>
      <c r="B113" s="14"/>
      <c r="C113" s="7"/>
      <c r="D113" s="7"/>
      <c r="E113" s="12"/>
      <c r="F113" s="12"/>
      <c r="G113" s="13"/>
      <c r="H113" s="12"/>
      <c r="I113" s="15"/>
      <c r="J113" s="17"/>
    </row>
    <row r="114" spans="1:10" s="18" customFormat="1" ht="20" x14ac:dyDescent="0.4">
      <c r="A114" s="16"/>
      <c r="B114" s="14"/>
      <c r="C114" s="7"/>
      <c r="D114" s="7"/>
      <c r="E114" s="12"/>
      <c r="F114" s="12"/>
      <c r="G114" s="13"/>
      <c r="H114" s="12"/>
      <c r="I114" s="15"/>
      <c r="J114" s="17"/>
    </row>
    <row r="115" spans="1:10" s="18" customFormat="1" ht="20" x14ac:dyDescent="0.4">
      <c r="A115" s="16"/>
      <c r="B115" s="14"/>
      <c r="C115" s="7"/>
      <c r="D115" s="7"/>
      <c r="E115" s="12"/>
      <c r="F115" s="12"/>
      <c r="G115" s="13"/>
      <c r="H115" s="12"/>
      <c r="I115" s="15"/>
      <c r="J115" s="17"/>
    </row>
    <row r="116" spans="1:10" s="18" customFormat="1" ht="20" x14ac:dyDescent="0.4">
      <c r="A116" s="16"/>
      <c r="B116" s="14"/>
      <c r="C116" s="7"/>
      <c r="D116" s="7"/>
      <c r="E116" s="12"/>
      <c r="F116" s="12"/>
      <c r="G116" s="13"/>
      <c r="H116" s="12"/>
      <c r="I116" s="15"/>
      <c r="J116" s="17"/>
    </row>
    <row r="117" spans="1:10" s="18" customFormat="1" ht="20" x14ac:dyDescent="0.4">
      <c r="A117" s="16"/>
      <c r="B117" s="14"/>
      <c r="C117" s="7"/>
      <c r="D117" s="7"/>
      <c r="E117" s="12"/>
      <c r="F117" s="12"/>
      <c r="G117" s="13"/>
      <c r="H117" s="12"/>
      <c r="I117" s="15"/>
      <c r="J117" s="17"/>
    </row>
    <row r="118" spans="1:10" s="18" customFormat="1" ht="20" x14ac:dyDescent="0.4">
      <c r="A118" s="16"/>
      <c r="B118" s="14"/>
      <c r="C118" s="7"/>
      <c r="D118" s="7"/>
      <c r="E118" s="12"/>
      <c r="F118" s="12"/>
      <c r="G118" s="13"/>
      <c r="H118" s="12"/>
      <c r="I118" s="15"/>
      <c r="J118" s="17"/>
    </row>
    <row r="119" spans="1:10" s="18" customFormat="1" ht="20" x14ac:dyDescent="0.4">
      <c r="A119" s="16"/>
      <c r="B119" s="14"/>
      <c r="C119" s="7"/>
      <c r="D119" s="7"/>
      <c r="E119" s="12"/>
      <c r="F119" s="12"/>
      <c r="G119" s="13"/>
      <c r="H119" s="12"/>
      <c r="I119" s="15"/>
      <c r="J119" s="17"/>
    </row>
    <row r="120" spans="1:10" s="18" customFormat="1" ht="20" x14ac:dyDescent="0.4">
      <c r="A120" s="16"/>
      <c r="B120" s="14"/>
      <c r="C120" s="7"/>
      <c r="D120" s="7"/>
      <c r="E120" s="12"/>
      <c r="F120" s="12"/>
      <c r="G120" s="13"/>
      <c r="H120" s="12"/>
      <c r="I120" s="15"/>
      <c r="J120" s="17"/>
    </row>
    <row r="121" spans="1:10" s="18" customFormat="1" ht="20" x14ac:dyDescent="0.4">
      <c r="A121" s="16"/>
      <c r="B121" s="14"/>
      <c r="C121" s="7"/>
      <c r="D121" s="7"/>
      <c r="E121" s="12"/>
      <c r="F121" s="12"/>
      <c r="G121" s="13"/>
      <c r="H121" s="12"/>
      <c r="I121" s="15"/>
      <c r="J121" s="17"/>
    </row>
    <row r="122" spans="1:10" s="18" customFormat="1" ht="20" x14ac:dyDescent="0.4">
      <c r="A122" s="16"/>
      <c r="B122" s="14"/>
      <c r="C122" s="7"/>
      <c r="D122" s="7"/>
      <c r="E122" s="12"/>
      <c r="F122" s="12"/>
      <c r="G122" s="13"/>
      <c r="H122" s="12"/>
      <c r="I122" s="15"/>
      <c r="J122" s="17"/>
    </row>
    <row r="123" spans="1:10" s="18" customFormat="1" ht="20" x14ac:dyDescent="0.4">
      <c r="A123" s="16"/>
      <c r="B123" s="14"/>
      <c r="C123" s="7"/>
      <c r="D123" s="7"/>
      <c r="E123" s="12"/>
      <c r="F123" s="12"/>
      <c r="G123" s="13"/>
      <c r="H123" s="12"/>
      <c r="I123" s="15"/>
      <c r="J123" s="17"/>
    </row>
    <row r="124" spans="1:10" s="18" customFormat="1" ht="20" x14ac:dyDescent="0.4">
      <c r="A124" s="16"/>
      <c r="B124" s="14"/>
      <c r="C124" s="7"/>
      <c r="D124" s="7"/>
      <c r="E124" s="12"/>
      <c r="F124" s="12"/>
      <c r="G124" s="13"/>
      <c r="H124" s="12"/>
      <c r="I124" s="15"/>
      <c r="J124" s="17"/>
    </row>
    <row r="125" spans="1:10" s="18" customFormat="1" ht="20" x14ac:dyDescent="0.4">
      <c r="A125" s="16"/>
      <c r="B125" s="14"/>
      <c r="C125" s="7"/>
      <c r="D125" s="7"/>
      <c r="E125" s="12"/>
      <c r="F125" s="12"/>
      <c r="G125" s="13"/>
      <c r="H125" s="12"/>
      <c r="I125" s="15"/>
      <c r="J125" s="17"/>
    </row>
    <row r="126" spans="1:10" s="18" customFormat="1" ht="20" x14ac:dyDescent="0.4">
      <c r="A126" s="16"/>
      <c r="B126" s="14"/>
      <c r="C126" s="7"/>
      <c r="D126" s="7"/>
      <c r="E126" s="12"/>
      <c r="F126" s="12"/>
      <c r="G126" s="13"/>
      <c r="H126" s="12"/>
      <c r="I126" s="15"/>
      <c r="J126" s="17"/>
    </row>
    <row r="127" spans="1:10" s="18" customFormat="1" ht="20" x14ac:dyDescent="0.4">
      <c r="A127" s="16"/>
      <c r="B127" s="14"/>
      <c r="C127" s="7"/>
      <c r="D127" s="7"/>
      <c r="E127" s="12"/>
      <c r="F127" s="12"/>
      <c r="G127" s="13"/>
      <c r="H127" s="12"/>
      <c r="I127" s="15"/>
      <c r="J127" s="17"/>
    </row>
    <row r="128" spans="1:10" s="18" customFormat="1" ht="20" x14ac:dyDescent="0.4">
      <c r="A128" s="16"/>
      <c r="B128" s="14"/>
      <c r="C128" s="7"/>
      <c r="D128" s="7"/>
      <c r="E128" s="12"/>
      <c r="F128" s="12"/>
      <c r="G128" s="13"/>
      <c r="H128" s="12"/>
      <c r="I128" s="15"/>
      <c r="J128" s="17"/>
    </row>
    <row r="129" spans="1:10" s="18" customFormat="1" ht="20" x14ac:dyDescent="0.4">
      <c r="A129" s="16"/>
      <c r="B129" s="14"/>
      <c r="C129" s="7"/>
      <c r="D129" s="7"/>
      <c r="E129" s="12"/>
      <c r="F129" s="12"/>
      <c r="G129" s="13"/>
      <c r="H129" s="12"/>
      <c r="I129" s="15"/>
      <c r="J129" s="17"/>
    </row>
    <row r="130" spans="1:10" s="18" customFormat="1" ht="20" x14ac:dyDescent="0.4">
      <c r="A130" s="16"/>
      <c r="B130" s="14"/>
      <c r="C130" s="7"/>
      <c r="D130" s="7"/>
      <c r="E130" s="12"/>
      <c r="F130" s="12"/>
      <c r="G130" s="13"/>
      <c r="H130" s="12"/>
      <c r="I130" s="15"/>
      <c r="J130" s="17"/>
    </row>
    <row r="131" spans="1:10" s="18" customFormat="1" ht="20" x14ac:dyDescent="0.4">
      <c r="A131" s="16"/>
      <c r="B131" s="14"/>
      <c r="C131" s="7"/>
      <c r="D131" s="7"/>
      <c r="E131" s="12"/>
      <c r="F131" s="12"/>
      <c r="G131" s="13"/>
      <c r="H131" s="12"/>
      <c r="I131" s="15"/>
      <c r="J131" s="17"/>
    </row>
    <row r="132" spans="1:10" s="18" customFormat="1" ht="20" x14ac:dyDescent="0.4">
      <c r="A132" s="16"/>
      <c r="B132" s="14"/>
      <c r="C132" s="7"/>
      <c r="D132" s="7"/>
      <c r="E132" s="12"/>
      <c r="F132" s="12"/>
      <c r="G132" s="13"/>
      <c r="H132" s="12"/>
      <c r="I132" s="15"/>
      <c r="J132" s="17"/>
    </row>
    <row r="133" spans="1:10" s="18" customFormat="1" ht="2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18" customFormat="1" ht="2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18" customFormat="1" ht="2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18" customFormat="1" ht="2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18" customFormat="1" ht="20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18" customFormat="1" ht="20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18" customFormat="1" ht="20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18" customFormat="1" ht="20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18" customFormat="1" ht="20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18" customFormat="1" ht="20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18" customFormat="1" ht="20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18" customFormat="1" ht="20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s="18" customFormat="1" ht="20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18" customFormat="1" ht="20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18" customFormat="1" ht="20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18" customFormat="1" ht="20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18" customFormat="1" ht="20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18" customFormat="1" ht="20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s="18" customFormat="1" ht="20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s="18" customFormat="1" ht="2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s="18" customFormat="1" ht="2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s="18" customFormat="1" ht="2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s="18" customFormat="1" ht="2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s="18" customFormat="1" ht="2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s="18" customFormat="1" ht="2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s="18" customFormat="1" ht="2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s="18" customFormat="1" ht="2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s="18" customFormat="1" ht="2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18" customFormat="1" ht="2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s="18" customFormat="1" ht="2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s="18" customFormat="1" ht="2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s="18" customFormat="1" ht="2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s="18" customFormat="1" ht="2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s="18" customFormat="1" ht="2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s="18" customFormat="1" ht="2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s="18" customFormat="1" ht="2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s="18" customFormat="1" ht="2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s="18" customFormat="1" ht="2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s="18" customFormat="1" ht="2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s="18" customFormat="1" ht="2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s="18" customFormat="1" ht="2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s="18" customFormat="1" ht="2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s="18" customFormat="1" ht="2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s="18" customFormat="1" ht="2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s="18" customFormat="1" ht="2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s="18" customFormat="1" ht="2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s="18" customFormat="1" ht="2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s="18" customFormat="1" ht="2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s="18" customFormat="1" ht="2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s="18" customFormat="1" ht="2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s="18" customFormat="1" ht="2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s="18" customFormat="1" ht="2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s="18" customFormat="1" ht="2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s="18" customFormat="1" ht="2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s="18" customFormat="1" ht="2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s="18" customFormat="1" ht="2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s="18" customFormat="1" ht="2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s="18" customFormat="1" ht="2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s="18" customFormat="1" ht="2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s="18" customFormat="1" ht="2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s="18" customFormat="1" ht="2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s="18" customFormat="1" ht="20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s="18" customFormat="1" ht="20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s="18" customFormat="1" ht="20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s="18" customFormat="1" ht="20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s="18" customFormat="1" ht="20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s="18" customFormat="1" ht="20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s="18" customFormat="1" ht="20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s="18" customFormat="1" ht="20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s="18" customFormat="1" ht="20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s="18" customFormat="1" ht="20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s="18" customFormat="1" ht="20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s="18" customFormat="1" ht="20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s="18" customFormat="1" ht="20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s="18" customFormat="1" ht="20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s="18" customFormat="1" ht="20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s="18" customFormat="1" ht="20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s="18" customFormat="1" ht="20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s="18" customFormat="1" ht="20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s="18" customFormat="1" ht="20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s="18" customFormat="1" ht="20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s="18" customFormat="1" ht="20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s="18" customFormat="1" ht="20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s="18" customFormat="1" ht="20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s="18" customFormat="1" ht="20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s="18" customFormat="1" ht="20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s="18" customFormat="1" ht="2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s="18" customFormat="1" ht="2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s="18" customFormat="1" ht="2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s="18" customFormat="1" ht="2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s="18" customFormat="1" ht="2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s="18" customFormat="1" ht="2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s="18" customFormat="1" ht="2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s="18" customFormat="1" ht="2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s="18" customFormat="1" ht="2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s="18" customFormat="1" ht="2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s="18" customFormat="1" ht="2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s="18" customFormat="1" ht="2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s="18" customFormat="1" ht="2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s="18" customFormat="1" ht="2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s="18" customFormat="1" ht="2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s="18" customFormat="1" ht="2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s="18" customFormat="1" ht="2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s="18" customFormat="1" ht="2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s="18" customFormat="1" ht="2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s="18" customFormat="1" ht="2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s="18" customFormat="1" ht="2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s="18" customFormat="1" ht="2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s="18" customFormat="1" ht="2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s="18" customFormat="1" ht="2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s="18" customFormat="1" ht="2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s="18" customFormat="1" ht="2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s="18" customFormat="1" ht="2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s="18" customFormat="1" ht="2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s="18" customFormat="1" ht="2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s="18" customFormat="1" ht="2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s="18" customFormat="1" ht="2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s="18" customFormat="1" ht="2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s="18" customFormat="1" ht="2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s="18" customFormat="1" ht="2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s="18" customFormat="1" ht="2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s="18" customFormat="1" ht="2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s="18" customFormat="1" ht="2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s="18" customFormat="1" ht="2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s="18" customFormat="1" ht="2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s="18" customFormat="1" ht="2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s="18" customFormat="1" ht="2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s="18" customFormat="1" ht="2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s="18" customFormat="1" ht="2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s="18" customFormat="1" ht="2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s="18" customFormat="1" ht="2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s="18" customFormat="1" ht="2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s="18" customFormat="1" ht="2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s="18" customFormat="1" ht="2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s="18" customFormat="1" ht="2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s="18" customFormat="1" ht="2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s="18" customFormat="1" ht="2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s="18" customFormat="1" ht="2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s="18" customFormat="1" ht="2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s="18" customFormat="1" ht="2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s="18" customFormat="1" ht="2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s="18" customFormat="1" ht="2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s="18" customFormat="1" ht="2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s="18" customFormat="1" ht="2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s="18" customFormat="1" ht="2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18" customFormat="1" ht="2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s="18" customFormat="1" ht="2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s="18" customFormat="1" ht="2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18" customFormat="1" ht="2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18" customFormat="1" ht="2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s="18" customFormat="1" ht="2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s="18" customFormat="1" ht="2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s="18" customFormat="1" ht="2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s="18" customFormat="1" ht="2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s="18" customFormat="1" ht="2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s="18" customFormat="1" ht="2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s="18" customFormat="1" ht="2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s="18" customFormat="1" ht="2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s="18" customFormat="1" ht="2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s="18" customFormat="1" ht="2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s="18" customFormat="1" ht="2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s="18" customFormat="1" ht="2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s="18" customFormat="1" ht="2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s="18" customFormat="1" ht="2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s="18" customFormat="1" ht="2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s="18" customFormat="1" ht="2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s="18" customFormat="1" ht="2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s="18" customFormat="1" ht="2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s="18" customFormat="1" ht="2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s="18" customFormat="1" ht="2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s="18" customFormat="1" ht="2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s="18" customFormat="1" ht="2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s="18" customFormat="1" ht="2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s="18" customFormat="1" ht="20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s="18" customFormat="1" ht="20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s="18" customFormat="1" ht="20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s="18" customFormat="1" ht="20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s="18" customFormat="1" ht="20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s="18" customFormat="1" ht="20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s="18" customFormat="1" ht="20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s="18" customFormat="1" ht="20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s="18" customFormat="1" ht="20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s="18" customFormat="1" ht="20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s="18" customFormat="1" ht="20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s="18" customFormat="1" ht="20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s="18" customFormat="1" ht="20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s="18" customFormat="1" ht="20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s="18" customFormat="1" ht="20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s="18" customFormat="1" ht="20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s="18" customFormat="1" ht="20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s="18" customFormat="1" ht="20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s="18" customFormat="1" ht="20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s="18" customFormat="1" ht="20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s="18" customFormat="1" ht="20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s="18" customFormat="1" ht="20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s="18" customFormat="1" ht="20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s="18" customFormat="1" ht="20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s="18" customFormat="1" ht="20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s="18" customFormat="1" ht="20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s="18" customFormat="1" ht="20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s="18" customFormat="1" ht="20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s="18" customFormat="1" ht="20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s="18" customFormat="1" ht="20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s="18" customFormat="1" ht="20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s="18" customFormat="1" ht="20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s="18" customFormat="1" ht="20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s="18" customFormat="1" ht="20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s="18" customFormat="1" ht="20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s="18" customFormat="1" ht="20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s="18" customFormat="1" ht="20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s="18" customFormat="1" ht="20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s="18" customFormat="1" ht="20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s="18" customFormat="1" ht="20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s="18" customFormat="1" ht="20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s="18" customFormat="1" ht="20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s="18" customFormat="1" ht="20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s="18" customFormat="1" ht="20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s="18" customFormat="1" ht="20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s="18" customFormat="1" ht="20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s="18" customFormat="1" ht="20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s="18" customFormat="1" ht="20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s="18" customFormat="1" ht="20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s="18" customFormat="1" ht="20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s="18" customFormat="1" ht="20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s="18" customFormat="1" ht="20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s="18" customFormat="1" ht="20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s="18" customFormat="1" ht="20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s="18" customFormat="1" ht="20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s="18" customFormat="1" ht="20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s="18" customFormat="1" ht="20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s="18" customFormat="1" ht="20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s="18" customFormat="1" ht="20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s="18" customFormat="1" ht="20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s="18" customFormat="1" ht="20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s="18" customFormat="1" ht="20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s="18" customFormat="1" ht="20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s="18" customFormat="1" ht="20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s="18" customFormat="1" ht="20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s="18" customFormat="1" ht="20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s="18" customFormat="1" ht="20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s="18" customFormat="1" ht="20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s="18" customFormat="1" ht="20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s="18" customFormat="1" ht="20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s="18" customFormat="1" ht="20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s="18" customFormat="1" ht="20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s="18" customFormat="1" ht="20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s="18" customFormat="1" ht="20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s="18" customFormat="1" ht="20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s="18" customFormat="1" ht="20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s="18" customFormat="1" ht="20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s="18" customFormat="1" ht="20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s="18" customFormat="1" ht="20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s="18" customFormat="1" ht="20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s="18" customFormat="1" ht="20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s="18" customFormat="1" ht="20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s="18" customFormat="1" ht="20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s="18" customFormat="1" ht="20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s="18" customFormat="1" ht="20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s="18" customFormat="1" ht="20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s="18" customFormat="1" ht="20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s="18" customFormat="1" ht="20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s="18" customFormat="1" ht="20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s="18" customFormat="1" ht="20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s="18" customFormat="1" ht="20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s="18" customFormat="1" ht="20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s="18" customFormat="1" ht="20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s="18" customFormat="1" ht="20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s="18" customFormat="1" ht="20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s="18" customFormat="1" ht="20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s="18" customFormat="1" ht="20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s="18" customFormat="1" ht="20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s="18" customFormat="1" ht="20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s="18" customFormat="1" ht="20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s="18" customFormat="1" ht="20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s="18" customFormat="1" ht="20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s="18" customFormat="1" ht="20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s="18" customFormat="1" ht="20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s="18" customFormat="1" ht="20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s="18" customFormat="1" ht="20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s="18" customFormat="1" ht="20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s="18" customFormat="1" ht="20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s="18" customFormat="1" ht="20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s="18" customFormat="1" ht="20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s="18" customFormat="1" ht="20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s="18" customFormat="1" ht="20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s="18" customFormat="1" ht="20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s="18" customFormat="1" ht="20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s="18" customFormat="1" ht="20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s="18" customFormat="1" ht="20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s="18" customFormat="1" ht="20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s="18" customFormat="1" ht="20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s="18" customFormat="1" ht="12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s="18" customFormat="1" ht="12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</row>
  </sheetData>
  <sheetProtection formatCells="0" formatRows="0" insertRows="0" deleteRows="0"/>
  <mergeCells count="11">
    <mergeCell ref="A1:J2"/>
    <mergeCell ref="A3:J3"/>
    <mergeCell ref="I4:I6"/>
    <mergeCell ref="A4:A6"/>
    <mergeCell ref="B4:B6"/>
    <mergeCell ref="C4:C6"/>
    <mergeCell ref="D4:D6"/>
    <mergeCell ref="E4:E6"/>
    <mergeCell ref="F4:F6"/>
    <mergeCell ref="G4:G6"/>
    <mergeCell ref="H4:H6"/>
  </mergeCells>
  <dataValidations count="6">
    <dataValidation type="whole" operator="greaterThanOrEqual" allowBlank="1" showInputMessage="1" showErrorMessage="1" sqref="I8:I12 I37:I132 I34:I35 I29:I32 I20:I27 I15:I18" xr:uid="{726DA35C-6D1C-421C-A13C-73BB95DF5735}">
      <formula1>1</formula1>
    </dataValidation>
    <dataValidation showInputMessage="1" showErrorMessage="1" sqref="A8:B132" xr:uid="{519D72F4-2247-4021-A255-D021FFD88121}"/>
    <dataValidation type="list" allowBlank="1" showInputMessage="1" showErrorMessage="1" sqref="G8:G132" xr:uid="{52C34523-4890-426C-B258-2FC3C8872BFC}">
      <formula1>SOURCE_Discipline</formula1>
    </dataValidation>
    <dataValidation type="list" allowBlank="1" showInputMessage="1" showErrorMessage="1" sqref="H8:H132" xr:uid="{FC6CD275-ADC5-4443-91DD-BC69002B8590}">
      <formula1>SOURCE_EquipmentSolutionAreaSubCategoryProjectLedger</formula1>
    </dataValidation>
    <dataValidation type="list" allowBlank="1" showInputMessage="1" showErrorMessage="1" sqref="F8:F132" xr:uid="{31B49AF9-6AE4-47F0-945C-6A2580FC7691}">
      <formula1>SOURCE_FundingSource</formula1>
    </dataValidation>
    <dataValidation type="list" allowBlank="1" showInputMessage="1" showErrorMessage="1" sqref="E8:E132" xr:uid="{83A69C08-0A01-4B6F-B449-1ACA0681C764}">
      <formula1>SOURCE_SafecomConsult</formula1>
    </dataValidation>
  </dataValidations>
  <printOptions horizontalCentered="1"/>
  <pageMargins left="0.25" right="0.25" top="0.25" bottom="0.25" header="0.25" footer="0.25"/>
  <pageSetup scale="24" fitToHeight="2" orientation="landscape" useFirstPageNumber="1" r:id="rId1"/>
  <headerFooter alignWithMargins="0">
    <oddFooter>&amp;L&amp;"Tahoma,Regular"&amp;11FMFW v1.18 - 2018
&amp;C&amp;P</oddFooter>
  </headerFooter>
  <rowBreaks count="1" manualBreakCount="1">
    <brk id="16" max="24" man="1"/>
  </rowBreaks>
  <ignoredErrors>
    <ignoredError sqref="I10 I1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3FC2B15FD221439AE29A2EFDD83B51" ma:contentTypeVersion="10" ma:contentTypeDescription="Create a new document." ma:contentTypeScope="" ma:versionID="178e79145ffb4f523d220523b3531600">
  <xsd:schema xmlns:xsd="http://www.w3.org/2001/XMLSchema" xmlns:xs="http://www.w3.org/2001/XMLSchema" xmlns:p="http://schemas.microsoft.com/office/2006/metadata/properties" xmlns:ns2="3642bd55-e6a8-4fb6-8be1-12ea3104f1e3" xmlns:ns3="e41d01da-045b-48b7-97b2-6b81a2961d55" targetNamespace="http://schemas.microsoft.com/office/2006/metadata/properties" ma:root="true" ma:fieldsID="a987ed2aff2b01c9efe8a27f10b17f84" ns2:_="" ns3:_="">
    <xsd:import namespace="3642bd55-e6a8-4fb6-8be1-12ea3104f1e3"/>
    <xsd:import namespace="e41d01da-045b-48b7-97b2-6b81a2961d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2bd55-e6a8-4fb6-8be1-12ea3104f1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d01da-045b-48b7-97b2-6b81a2961d5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7273F4-CA3A-47E3-8FF6-967AD056A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42bd55-e6a8-4fb6-8be1-12ea3104f1e3"/>
    <ds:schemaRef ds:uri="e41d01da-045b-48b7-97b2-6b81a2961d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3FCC32-F54D-4B27-9E51-BE82C367E8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BB371E-B814-41A8-9077-2BCEE985B2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Equipment</vt:lpstr>
      <vt:lpstr>'FY18 Equipment'!Print_Area</vt:lpstr>
      <vt:lpstr>'FY18 Equipment'!Print_Titles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Baker</dc:creator>
  <cp:lastModifiedBy>Landers, Mary (DEM)</cp:lastModifiedBy>
  <dcterms:created xsi:type="dcterms:W3CDTF">2022-01-24T19:02:30Z</dcterms:created>
  <dcterms:modified xsi:type="dcterms:W3CDTF">2022-01-25T00:13:25Z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0x010100A03FC2B15FD221439AE29A2EFDD83B51</vt:lpwstr>
  </property>
</Properties>
</file>