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gov1.sharepoint.com/sites/DEM-External/UASI/Communications and Media/Public Records Requests/John Lyndsey Poland PRA/"/>
    </mc:Choice>
  </mc:AlternateContent>
  <xr:revisionPtr revIDLastSave="18" documentId="8_{6B96F18F-9385-4B04-8506-E597C0FFF924}" xr6:coauthVersionLast="47" xr6:coauthVersionMax="47" xr10:uidLastSave="{5A661FF1-0C8E-46A8-939E-B687D9E25F8C}"/>
  <bookViews>
    <workbookView xWindow="-110" yWindow="-110" windowWidth="25180" windowHeight="16260" xr2:uid="{AB7B74B5-E70D-47C4-97BC-D9DDA52B4E6D}"/>
  </bookViews>
  <sheets>
    <sheet name="FY17 Equipme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'FY17 Equipment'!$A$3:$J$41</definedName>
    <definedName name="Capabilities_Building">[1]Source!$BU$45:$BU$46</definedName>
    <definedName name="CFDA">[1]Source!$K$11:$K$12</definedName>
    <definedName name="Indirect_Cost_Rate">[1]Source!$F$122:$F$127</definedName>
    <definedName name="Investment_Justifications">[1]Source!$BS$86:$BS$95</definedName>
    <definedName name="_xlnm.Print_Area" localSheetId="0">'FY17 Equipment'!$A$1:$J$41</definedName>
    <definedName name="_xlnm.Print_Titles" localSheetId="0">'FY17 Equipment'!$3:$5</definedName>
    <definedName name="Project_B" localSheetId="0">#REF!</definedName>
    <definedName name="Project_B">#REF!</definedName>
    <definedName name="SOURCE_ApplicationType">[1]Source!$A$99:$D$103</definedName>
    <definedName name="Source_ConsultantNameLookup">[1]Source!$AX$75:$AY$92</definedName>
    <definedName name="SOURCE_CoreCapabilities">[1]Source!$BS$52:$BS$83</definedName>
    <definedName name="SOURCE_DeployableShareable">[1]Source!$E$66:$E$69</definedName>
    <definedName name="SOURCE_DetailMA">[1]Source!$G$8:$G$10</definedName>
    <definedName name="Source_DirectSubaward">[1]Source!$D$3:$D$4</definedName>
    <definedName name="SOURCE_Discipline">[1]Source!$A$73:$A$86</definedName>
    <definedName name="SOURCE_EquipmentCondition">[1]Source!$D$66:$D$70</definedName>
    <definedName name="Source_EquipmentHoldTrigger">[1]Source!$AC$92:$AC$100</definedName>
    <definedName name="SOURCE_EquipmentSolutionAreaSubCategoryProjectLedger">[1]Source!$AC$41:$AC$62</definedName>
    <definedName name="Source_ExerciseNameLookup">[1]Source!$M$46:$N$48</definedName>
    <definedName name="SOURCE_ExerciseType2">[1]Source!$AC$82:$AC$89</definedName>
    <definedName name="SOURCE_FundingSource">[1]Source!$D$73:$D$77</definedName>
    <definedName name="SOURCE_FundingSourceGAFS">[1]Source!$BQ$5:$BQ$55</definedName>
    <definedName name="SOURCE_GrantList">[1]Source!$A$163:$J$178</definedName>
    <definedName name="SOURCE_GrantNumber">[1]Source!$A$111:$B$142</definedName>
    <definedName name="source_GrantYearGAFS">[1]Source!$BR$5:$BR$16</definedName>
    <definedName name="Source_MANameLookup">[1]Source!$D$9:$E$9</definedName>
    <definedName name="Source_OrganizationNameLookup">[1]Source!$D$23:$E$27</definedName>
    <definedName name="Source_PersonnelNameLookup">[1]Source!$BG$50:$BH$54</definedName>
    <definedName name="Source_PlanningNameLookup">[1]Source!$D$38:$E$41</definedName>
    <definedName name="SOURCE_PreviousAward">[1]Source!$J$72:$J$98</definedName>
    <definedName name="SOURCE_SafecomConsult">[1]Source!$H$8:$H$10</definedName>
    <definedName name="SOURCE_Salutations">[1]Source!$L$10:$L$19</definedName>
    <definedName name="SOURCE_SolutionAreaConsultant">[1]Source!$AW$75:$AW$79</definedName>
    <definedName name="SOURCE_SolutionAreaPersonnel">[1]Source!$BG$50:$BG$54</definedName>
    <definedName name="SOURCE_SolutionAreaProject">[1]Source!$AW$50:$AW$56</definedName>
    <definedName name="SOURCE_SolutionAreaSubCategoryConsultant">[1]Source!$AX$75:$AX$92</definedName>
    <definedName name="SOURCE_SolutionAreaSubCategoryExercise">[1]Source!$M$46:$M$48</definedName>
    <definedName name="SOURCE_SolutionAreaSubCategoryIndirectCost">[1]Source!$D$109</definedName>
    <definedName name="SOURCE_SolutionAreaSubCategoryMA">[1]Source!$D$9</definedName>
    <definedName name="SOURCE_SolutionAreaSubCategoryPlanning">[1]Source!$D$38:$D$41</definedName>
    <definedName name="SOURCE_SolutionAreaSubCategoryTraining">[1]Source!$D$55:$D$57</definedName>
    <definedName name="SOURCE_TrainingActivity">[1]Source!$AC$105:$AC$107</definedName>
    <definedName name="Source_TrainingNameLookup">[1]Source!$D$55:$E$57</definedName>
    <definedName name="SOURCE_YesNo">[1]Source!$AV$61:$AV$62</definedName>
    <definedName name="SourceList">[2]Source!$AW$95:$AW$99</definedName>
    <definedName name="SourceLookup">[2]Source!$AW$95:$AX$99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0" i="1"/>
  <c r="I29" i="1"/>
  <c r="I25" i="1"/>
  <c r="I21" i="1"/>
  <c r="I20" i="1"/>
  <c r="I17" i="1"/>
  <c r="I16" i="1"/>
  <c r="I14" i="1"/>
  <c r="I12" i="1"/>
  <c r="I11" i="1"/>
  <c r="I8" i="1"/>
  <c r="I7" i="1"/>
  <c r="I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 Tram</author>
  </authors>
  <commentList>
    <comment ref="F6" authorId="0" shapeId="0" xr:uid="{59B07C1A-EF9D-45E5-AD7E-10BD8388FF46}">
      <text>
        <r>
          <rPr>
            <b/>
            <sz val="12"/>
            <color indexed="81"/>
            <rFont val="Tahoma"/>
            <family val="2"/>
          </rPr>
          <t>Funding Source:
HSGP-OPSG –</t>
        </r>
        <r>
          <rPr>
            <sz val="12"/>
            <color indexed="81"/>
            <rFont val="Tahoma"/>
            <family val="2"/>
          </rPr>
          <t xml:space="preserve"> Homeland Security Grant Program-Operation Stonegarden</t>
        </r>
        <r>
          <rPr>
            <b/>
            <sz val="12"/>
            <color indexed="81"/>
            <rFont val="Tahoma"/>
            <family val="2"/>
          </rPr>
          <t xml:space="preserve">
HSGP-SHSP - </t>
        </r>
        <r>
          <rPr>
            <sz val="12"/>
            <color indexed="81"/>
            <rFont val="Tahoma"/>
            <family val="2"/>
          </rPr>
          <t>Homeland Security Grant Program-State Homeland Security Program</t>
        </r>
        <r>
          <rPr>
            <b/>
            <sz val="12"/>
            <color indexed="81"/>
            <rFont val="Tahoma"/>
            <family val="2"/>
          </rPr>
          <t xml:space="preserve">
HSGP-UASI - </t>
        </r>
        <r>
          <rPr>
            <sz val="12"/>
            <color indexed="81"/>
            <rFont val="Tahoma"/>
            <family val="2"/>
          </rPr>
          <t>Homeland Security Grant Program-Urban Area Security Initiative</t>
        </r>
        <r>
          <rPr>
            <b/>
            <sz val="12"/>
            <color indexed="81"/>
            <rFont val="Tahoma"/>
            <family val="2"/>
          </rPr>
          <t xml:space="preserve">
NSGP –</t>
        </r>
        <r>
          <rPr>
            <sz val="12"/>
            <color indexed="81"/>
            <rFont val="Tahoma"/>
            <family val="2"/>
          </rPr>
          <t xml:space="preserve"> Nonprofit Security Grant Program</t>
        </r>
        <r>
          <rPr>
            <b/>
            <sz val="12"/>
            <color indexed="81"/>
            <rFont val="Tahoma"/>
            <family val="2"/>
          </rPr>
          <t xml:space="preserve">
PROP 1B - </t>
        </r>
        <r>
          <rPr>
            <sz val="12"/>
            <color indexed="81"/>
            <rFont val="Tahoma"/>
            <family val="2"/>
          </rPr>
          <t xml:space="preserve">Proposition 1B
</t>
        </r>
        <r>
          <rPr>
            <b/>
            <sz val="12"/>
            <color indexed="37"/>
            <rFont val="Tahoma"/>
            <family val="2"/>
          </rPr>
          <t xml:space="preserve">
</t>
        </r>
      </text>
    </comment>
    <comment ref="G6" authorId="0" shapeId="0" xr:uid="{2823B9D1-222E-48C8-98B2-A49E109A958C}">
      <text>
        <r>
          <rPr>
            <b/>
            <sz val="12"/>
            <color indexed="81"/>
            <rFont val="Tahoma"/>
            <family val="2"/>
          </rPr>
          <t>Discipline:</t>
        </r>
        <r>
          <rPr>
            <sz val="12"/>
            <color indexed="37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AG</t>
        </r>
        <r>
          <rPr>
            <sz val="12"/>
            <color indexed="81"/>
            <rFont val="Tahoma"/>
            <family val="2"/>
          </rPr>
          <t xml:space="preserve"> - Agriculture
</t>
        </r>
        <r>
          <rPr>
            <b/>
            <sz val="12"/>
            <color indexed="81"/>
            <rFont val="Tahoma"/>
            <family val="2"/>
          </rPr>
          <t xml:space="preserve">CS </t>
        </r>
        <r>
          <rPr>
            <sz val="12"/>
            <color indexed="81"/>
            <rFont val="Tahoma"/>
            <family val="2"/>
          </rPr>
          <t xml:space="preserve">- Cyber Security
</t>
        </r>
        <r>
          <rPr>
            <b/>
            <sz val="12"/>
            <color indexed="81"/>
            <rFont val="Tahoma"/>
            <family val="2"/>
          </rPr>
          <t>EMG</t>
        </r>
        <r>
          <rPr>
            <sz val="12"/>
            <color indexed="81"/>
            <rFont val="Tahoma"/>
            <family val="2"/>
          </rPr>
          <t xml:space="preserve"> - Emergency Management
</t>
        </r>
        <r>
          <rPr>
            <b/>
            <sz val="12"/>
            <color indexed="81"/>
            <rFont val="Tahoma"/>
            <family val="2"/>
          </rPr>
          <t>EMS-F</t>
        </r>
        <r>
          <rPr>
            <sz val="12"/>
            <color indexed="81"/>
            <rFont val="Tahoma"/>
            <family val="2"/>
          </rPr>
          <t xml:space="preserve"> - Emergency Medical Services (Fire-based)
</t>
        </r>
        <r>
          <rPr>
            <b/>
            <sz val="12"/>
            <color indexed="81"/>
            <rFont val="Tahoma"/>
            <family val="2"/>
          </rPr>
          <t>EMS</t>
        </r>
        <r>
          <rPr>
            <sz val="12"/>
            <color indexed="81"/>
            <rFont val="Tahoma"/>
            <family val="2"/>
          </rPr>
          <t xml:space="preserve"> - Emergency Medical Services (Non fire-based)
</t>
        </r>
        <r>
          <rPr>
            <b/>
            <sz val="12"/>
            <color indexed="81"/>
            <rFont val="Tahoma"/>
            <family val="2"/>
          </rPr>
          <t>FS</t>
        </r>
        <r>
          <rPr>
            <sz val="12"/>
            <color indexed="81"/>
            <rFont val="Tahoma"/>
            <family val="2"/>
          </rPr>
          <t xml:space="preserve"> - Fire Service
</t>
        </r>
        <r>
          <rPr>
            <b/>
            <sz val="12"/>
            <color indexed="81"/>
            <rFont val="Tahoma"/>
            <family val="2"/>
          </rPr>
          <t>GA</t>
        </r>
        <r>
          <rPr>
            <sz val="12"/>
            <color indexed="81"/>
            <rFont val="Tahoma"/>
            <family val="2"/>
          </rPr>
          <t xml:space="preserve"> - Governmental / Administrative
</t>
        </r>
        <r>
          <rPr>
            <b/>
            <sz val="12"/>
            <color indexed="81"/>
            <rFont val="Tahoma"/>
            <family val="2"/>
          </rPr>
          <t>HM</t>
        </r>
        <r>
          <rPr>
            <sz val="12"/>
            <color indexed="81"/>
            <rFont val="Tahoma"/>
            <family val="2"/>
          </rPr>
          <t xml:space="preserve"> - Hazmat
</t>
        </r>
        <r>
          <rPr>
            <b/>
            <sz val="12"/>
            <color indexed="81"/>
            <rFont val="Tahoma"/>
            <family val="2"/>
          </rPr>
          <t>HC</t>
        </r>
        <r>
          <rPr>
            <sz val="12"/>
            <color indexed="81"/>
            <rFont val="Tahoma"/>
            <family val="2"/>
          </rPr>
          <t xml:space="preserve"> - Health Care
</t>
        </r>
        <r>
          <rPr>
            <b/>
            <sz val="12"/>
            <color indexed="81"/>
            <rFont val="Tahoma"/>
            <family val="2"/>
          </rPr>
          <t>LE</t>
        </r>
        <r>
          <rPr>
            <sz val="12"/>
            <color indexed="81"/>
            <rFont val="Tahoma"/>
            <family val="2"/>
          </rPr>
          <t xml:space="preserve"> - Law Enforcement
</t>
        </r>
        <r>
          <rPr>
            <b/>
            <sz val="12"/>
            <color indexed="81"/>
            <rFont val="Tahoma"/>
            <family val="2"/>
          </rPr>
          <t>PNP</t>
        </r>
        <r>
          <rPr>
            <sz val="12"/>
            <color indexed="81"/>
            <rFont val="Tahoma"/>
            <family val="2"/>
          </rPr>
          <t xml:space="preserve"> - Private Non-Profit \ Non Profit
</t>
        </r>
        <r>
          <rPr>
            <b/>
            <sz val="12"/>
            <color indexed="81"/>
            <rFont val="Tahoma"/>
            <family val="2"/>
          </rPr>
          <t>PH</t>
        </r>
        <r>
          <rPr>
            <sz val="12"/>
            <color indexed="81"/>
            <rFont val="Tahoma"/>
            <family val="2"/>
          </rPr>
          <t xml:space="preserve"> - Public Health
</t>
        </r>
        <r>
          <rPr>
            <b/>
            <sz val="12"/>
            <color indexed="81"/>
            <rFont val="Tahoma"/>
            <family val="2"/>
          </rPr>
          <t>PSC</t>
        </r>
        <r>
          <rPr>
            <sz val="12"/>
            <color indexed="81"/>
            <rFont val="Tahoma"/>
            <family val="2"/>
          </rPr>
          <t xml:space="preserve"> - Public Safety Communications
</t>
        </r>
        <r>
          <rPr>
            <b/>
            <sz val="12"/>
            <color indexed="81"/>
            <rFont val="Tahoma"/>
            <family val="2"/>
          </rPr>
          <t>PW</t>
        </r>
        <r>
          <rPr>
            <sz val="12"/>
            <color indexed="81"/>
            <rFont val="Tahoma"/>
            <family val="2"/>
          </rPr>
          <t xml:space="preserve"> - Public Works</t>
        </r>
        <r>
          <rPr>
            <sz val="12"/>
            <color indexed="3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<sst xmlns="http://schemas.openxmlformats.org/spreadsheetml/2006/main" count="256" uniqueCount="111">
  <si>
    <t>CALIFORNIA GOVERNOR'S OFFICE OF EMERGENCY SERVICES (Cal OES)</t>
  </si>
  <si>
    <t>Project Number</t>
  </si>
  <si>
    <t>Equipment Description &amp; (Quantity)</t>
  </si>
  <si>
    <t>AEL#</t>
  </si>
  <si>
    <t>AEL Title</t>
  </si>
  <si>
    <t>SAFECOM Consult</t>
  </si>
  <si>
    <t>Funding Source</t>
  </si>
  <si>
    <t>Discipline</t>
  </si>
  <si>
    <t>Solution Area Sub-Category</t>
  </si>
  <si>
    <t>Budgeted Cost</t>
  </si>
  <si>
    <t>Software Maintenance Fee - NCRIC (1)</t>
  </si>
  <si>
    <t>21GN-00-OCEQ</t>
  </si>
  <si>
    <t>Equipment and Supplies, Fusion Centers</t>
  </si>
  <si>
    <t>N/A</t>
  </si>
  <si>
    <t>HSGP-UASI</t>
  </si>
  <si>
    <t>LE</t>
  </si>
  <si>
    <t>Other Authorized Equipment</t>
  </si>
  <si>
    <t>Information Sharing Technology - NCRIC &amp; Santa Clara (2)</t>
  </si>
  <si>
    <t>13IT-00-DEXC</t>
  </si>
  <si>
    <t>Data Exchange and Interoperability</t>
  </si>
  <si>
    <t>Terrorism Incident Prevention Equipment</t>
  </si>
  <si>
    <t>No</t>
  </si>
  <si>
    <t xml:space="preserve">Information Sharing Technology Conta Costa (1) </t>
  </si>
  <si>
    <t>Information Sharing Technology (1)- Santa Clara</t>
  </si>
  <si>
    <t>Information Technology</t>
  </si>
  <si>
    <t xml:space="preserve">Helicopter Simulator - Oakland (1) </t>
  </si>
  <si>
    <t>04AP-08-SIMS</t>
  </si>
  <si>
    <t>Officer Vests - Oakland (60)</t>
  </si>
  <si>
    <t>03OE-01-VSTO</t>
  </si>
  <si>
    <t>Vests, Operational</t>
  </si>
  <si>
    <t>CBRNE Search and Rescue Equipment</t>
  </si>
  <si>
    <t>Electronic Services Unit Equipment Vehicle - Oakland (1)</t>
  </si>
  <si>
    <t>12VE-00-SPEC</t>
  </si>
  <si>
    <t>Vehicle, Specialized Emergency Management</t>
  </si>
  <si>
    <t>CBRNE Incident Response Vehicle</t>
  </si>
  <si>
    <t>First Responder &amp; Personal Trauma Kits - Oakland (868)</t>
  </si>
  <si>
    <t>03OE-03-KTFA</t>
  </si>
  <si>
    <t>Kit, First Aid, Trauma Type</t>
  </si>
  <si>
    <t>Tactical intervention vehicle (1)- Oakland PD</t>
  </si>
  <si>
    <t>12VE-00-MISS</t>
  </si>
  <si>
    <t>Vehicle, Specialized Mission, CBRNE</t>
  </si>
  <si>
    <t>Monterey Special Response Unit Vehicle (1)</t>
  </si>
  <si>
    <t xml:space="preserve">Detection </t>
  </si>
  <si>
    <t>Remotec Andros F6 Maintenance and Upgrade w/ CBRNE Detection Enhancements - Walnut Creek  (1)</t>
  </si>
  <si>
    <t xml:space="preserve">15SC-00-PPSS </t>
  </si>
  <si>
    <t>Systems, Personnel/Package Screening</t>
  </si>
  <si>
    <t xml:space="preserve">Inspection and Screening Equipmnet </t>
  </si>
  <si>
    <t>Radiation Detection Monitors - Walnut Creek  (10)</t>
  </si>
  <si>
    <t>07RD-01-PDGA</t>
  </si>
  <si>
    <t>Detector, Radiation, Alarming, Personal (Gamma and Neutron)</t>
  </si>
  <si>
    <t>Grid Aim Detection System - Walnut Creek  (1)</t>
  </si>
  <si>
    <t>Bomb squad Equipment - San Jose (86)</t>
  </si>
  <si>
    <t xml:space="preserve">07RD-01-PDGA </t>
  </si>
  <si>
    <t>Bomb Squad K9 - Santa Clara (2)</t>
  </si>
  <si>
    <t xml:space="preserve">07ED-01-DOGS </t>
  </si>
  <si>
    <t>Canines, Explosive Detecting</t>
  </si>
  <si>
    <t>Upgraded bomb suits (2)- Santa Clara</t>
  </si>
  <si>
    <t>02PE-01-BSUT</t>
  </si>
  <si>
    <t>Suit, Improvised Explosive Device/Explosive Ordnance Disposal (IED/EOD) Protective Ensemble</t>
  </si>
  <si>
    <t>Explosive Device Mitigation and Remediation Equipment</t>
  </si>
  <si>
    <t>Forward Looking Infrared (FLIR) system for  M-90 vessel (1)- Solano County</t>
  </si>
  <si>
    <t>03OE-02-TILA</t>
  </si>
  <si>
    <t>Optics, Thermal Imaging and/or Light Amplification</t>
  </si>
  <si>
    <t>Rescue Tools (1)- San Jose</t>
  </si>
  <si>
    <t>03SR-02-TPEL</t>
  </si>
  <si>
    <t xml:space="preserve">Tools, Power, Electric </t>
  </si>
  <si>
    <t xml:space="preserve">Canine Unit Transport Vehicles - SFSD (2) </t>
  </si>
  <si>
    <t>Tax on Tactical Unmarked Armored Suburbans - SFPD (2)</t>
  </si>
  <si>
    <t>21GN-00-STAX</t>
  </si>
  <si>
    <t>Sales Tax</t>
  </si>
  <si>
    <t>Regional Data Warehouse - Santa Clara (1)</t>
  </si>
  <si>
    <t>13IT-00-DFSN</t>
  </si>
  <si>
    <t>Data Fusion/Synthesis</t>
  </si>
  <si>
    <t xml:space="preserve">04AP-09-ALRT </t>
  </si>
  <si>
    <t>Systems, Public Notification and Warning</t>
  </si>
  <si>
    <t xml:space="preserve">06CP-01-PORT </t>
  </si>
  <si>
    <t>Radio, Portable</t>
  </si>
  <si>
    <t>Interoperable Communications Equipment</t>
  </si>
  <si>
    <t>battery powered public address system (2)- Oakland</t>
  </si>
  <si>
    <t>03OE-03-MEGA</t>
  </si>
  <si>
    <t>Systems, Public Address, Handheld or Mobile</t>
  </si>
  <si>
    <t>Maintenance - Everbridge software - Alameda (1)</t>
  </si>
  <si>
    <t>Maintenance - Everbridge software - San Mateo (1)</t>
  </si>
  <si>
    <t>Garmin InReach devices (20)- San Mateo</t>
  </si>
  <si>
    <t>04AP-02-DGPS</t>
  </si>
  <si>
    <t>Device, Global Positioning System (GPS)</t>
  </si>
  <si>
    <t>P25 compatible radios (4)- Sonoma County</t>
  </si>
  <si>
    <t>06CP-01-PORT</t>
  </si>
  <si>
    <t xml:space="preserve">Radio, Portable </t>
  </si>
  <si>
    <t>Portable Radios - San Jose (87)</t>
  </si>
  <si>
    <t>Portable Radios - San Mateo (8)</t>
  </si>
  <si>
    <t>MCC Communication Equipment - Hayward (8)</t>
  </si>
  <si>
    <t>04MD-03-DISP</t>
  </si>
  <si>
    <t>Display, Video</t>
  </si>
  <si>
    <t>MCC Communication Equipment - Hayward (4)</t>
  </si>
  <si>
    <t>10PE-00-UPS</t>
  </si>
  <si>
    <t>Supply, Uninterruptible Power (UPS)</t>
  </si>
  <si>
    <t>Power</t>
  </si>
  <si>
    <t>MCC Communication Equipment - Hayward (1)</t>
  </si>
  <si>
    <t>10PE-00-PTSW</t>
  </si>
  <si>
    <t>Switch, Power Transfer</t>
  </si>
  <si>
    <t xml:space="preserve">10GE-00-GENR </t>
  </si>
  <si>
    <t>Generators</t>
  </si>
  <si>
    <t>06CP-01-MOBL</t>
  </si>
  <si>
    <t>Radio, Mobile</t>
  </si>
  <si>
    <t>Dispatch Consoles - Sonoma (2)</t>
  </si>
  <si>
    <t>06CP-01-BASE</t>
  </si>
  <si>
    <t xml:space="preserve">Radio, Base </t>
  </si>
  <si>
    <t xml:space="preserve">Operations Center Upgrades (1) - SFPD </t>
  </si>
  <si>
    <t>Equipment and Supplies, Information/Emergency Operations/Fusion Centers</t>
  </si>
  <si>
    <t>Total Approved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</si>
</sst>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"/>
  </numFmts>
  <fonts count="11" x14ac:knownFonts="1">
    <font>
      <sz val="10"/>
      <name val="Arial"/>
    </font>
    <font>
      <sz val="16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37"/>
      <name val="Tahoma"/>
      <family val="2"/>
    </font>
    <font>
      <sz val="12"/>
      <color indexed="3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5" fillId="2" borderId="7" xfId="0" applyFont="1" applyFill="1" applyBorder="1" applyAlignment="1">
      <alignment vertical="center" textRotation="90"/>
    </xf>
    <xf numFmtId="0" fontId="5" fillId="2" borderId="4" xfId="0" applyFont="1" applyFill="1" applyBorder="1" applyAlignment="1">
      <alignment horizontal="left" vertical="center" textRotation="90"/>
    </xf>
    <xf numFmtId="44" fontId="5" fillId="2" borderId="4" xfId="2" applyFont="1" applyFill="1" applyBorder="1" applyAlignment="1" applyProtection="1">
      <alignment horizontal="left" vertical="center" wrapText="1" shrinkToFit="1"/>
    </xf>
    <xf numFmtId="0" fontId="2" fillId="2" borderId="4" xfId="0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 applyProtection="1">
      <alignment horizontal="center" vertical="center" wrapText="1" shrinkToFit="1"/>
      <protection hidden="1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37" fontId="3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3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4" xfId="1" applyNumberFormat="1" applyFont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1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5">
    <cellStyle name="Comma" xfId="1" builtinId="3"/>
    <cellStyle name="Comma 12 2 2" xfId="4" xr:uid="{E70440A1-D44F-4987-9924-F8D268962210}"/>
    <cellStyle name="Currency" xfId="2" builtinId="4"/>
    <cellStyle name="Normal" xfId="0" builtinId="0"/>
    <cellStyle name="Normal 2 2 2" xfId="3" xr:uid="{4009E65E-431E-4D79-A741-43ECEAE1B8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82794</xdr:colOff>
      <xdr:row>328</xdr:row>
      <xdr:rowOff>164172</xdr:rowOff>
    </xdr:from>
    <xdr:to>
      <xdr:col>1</xdr:col>
      <xdr:colOff>493830</xdr:colOff>
      <xdr:row>328</xdr:row>
      <xdr:rowOff>164172</xdr:rowOff>
    </xdr:to>
    <xdr:sp macro="[0]!Ledgers_AELLookup" textlink="">
      <xdr:nvSpPr>
        <xdr:cNvPr id="2" name="Rectangle 304">
          <a:extLst>
            <a:ext uri="{FF2B5EF4-FFF2-40B4-BE49-F238E27FC236}">
              <a16:creationId xmlns:a16="http://schemas.microsoft.com/office/drawing/2014/main" id="{DF08EBAA-8EC6-490E-BA99-1ACBC33A1B12}"/>
            </a:ext>
          </a:extLst>
        </xdr:cNvPr>
        <xdr:cNvSpPr>
          <a:spLocks noChangeArrowheads="1"/>
        </xdr:cNvSpPr>
      </xdr:nvSpPr>
      <xdr:spPr bwMode="auto">
        <a:xfrm>
          <a:off x="82794" y="144893372"/>
          <a:ext cx="1109536" cy="0"/>
        </a:xfrm>
        <a:prstGeom prst="rect">
          <a:avLst/>
        </a:prstGeom>
        <a:solidFill>
          <a:srgbClr val="99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ahoma"/>
              <a:cs typeface="Tahoma"/>
            </a:rPr>
            <a:t>AEL LOOKUP</a:t>
          </a:r>
        </a:p>
      </xdr:txBody>
    </xdr:sp>
    <xdr:clientData fPrintsWithSheet="0"/>
  </xdr:twoCellAnchor>
  <xdr:twoCellAnchor editAs="oneCell">
    <xdr:from>
      <xdr:col>9</xdr:col>
      <xdr:colOff>0</xdr:colOff>
      <xdr:row>2</xdr:row>
      <xdr:rowOff>0</xdr:rowOff>
    </xdr:from>
    <xdr:to>
      <xdr:col>9</xdr:col>
      <xdr:colOff>961963</xdr:colOff>
      <xdr:row>3</xdr:row>
      <xdr:rowOff>218916</xdr:rowOff>
    </xdr:to>
    <xdr:sp macro="[0]!Ledgers_Equipment_TypeCLEAR" textlink="">
      <xdr:nvSpPr>
        <xdr:cNvPr id="3" name="Rectangle 293">
          <a:extLst>
            <a:ext uri="{FF2B5EF4-FFF2-40B4-BE49-F238E27FC236}">
              <a16:creationId xmlns:a16="http://schemas.microsoft.com/office/drawing/2014/main" id="{696D47CB-AB03-4BE7-BD6B-8A66453ABB29}"/>
            </a:ext>
          </a:extLst>
        </xdr:cNvPr>
        <xdr:cNvSpPr>
          <a:spLocks noChangeArrowheads="1"/>
        </xdr:cNvSpPr>
      </xdr:nvSpPr>
      <xdr:spPr bwMode="auto">
        <a:xfrm>
          <a:off x="27888837" y="1220108"/>
          <a:ext cx="961963" cy="409416"/>
        </a:xfrm>
        <a:prstGeom prst="rect">
          <a:avLst/>
        </a:prstGeom>
        <a:solidFill>
          <a:srgbClr val="99CC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ahoma"/>
              <a:cs typeface="Tahoma"/>
            </a:rPr>
            <a:t>CLEAR</a:t>
          </a:r>
        </a:p>
      </xdr:txBody>
    </xdr:sp>
    <xdr:clientData fPrintsWithSheet="0"/>
  </xdr:twoCellAnchor>
  <xdr:twoCellAnchor>
    <xdr:from>
      <xdr:col>8</xdr:col>
      <xdr:colOff>1</xdr:colOff>
      <xdr:row>2</xdr:row>
      <xdr:rowOff>0</xdr:rowOff>
    </xdr:from>
    <xdr:to>
      <xdr:col>9</xdr:col>
      <xdr:colOff>0</xdr:colOff>
      <xdr:row>2</xdr:row>
      <xdr:rowOff>952</xdr:rowOff>
    </xdr:to>
    <xdr:sp macro="[0]!Ledgers_NewMod" textlink="">
      <xdr:nvSpPr>
        <xdr:cNvPr id="9" name="Rectangle 304">
          <a:extLst>
            <a:ext uri="{FF2B5EF4-FFF2-40B4-BE49-F238E27FC236}">
              <a16:creationId xmlns:a16="http://schemas.microsoft.com/office/drawing/2014/main" id="{35379864-5094-482F-9E9D-CAF72F18236C}"/>
            </a:ext>
          </a:extLst>
        </xdr:cNvPr>
        <xdr:cNvSpPr>
          <a:spLocks noChangeArrowheads="1"/>
        </xdr:cNvSpPr>
      </xdr:nvSpPr>
      <xdr:spPr bwMode="auto">
        <a:xfrm>
          <a:off x="26504901" y="3025865"/>
          <a:ext cx="1383949" cy="842237"/>
        </a:xfrm>
        <a:prstGeom prst="rect">
          <a:avLst/>
        </a:prstGeom>
        <a:solidFill>
          <a:srgbClr val="99CC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ahoma"/>
              <a:cs typeface="Tahoma"/>
            </a:rPr>
            <a:t>NEW MOD ITEM</a:t>
          </a:r>
        </a:p>
      </xdr:txBody>
    </xdr:sp>
    <xdr:clientData fPrintsWithSheet="0"/>
  </xdr:twoCellAnchor>
  <xdr:twoCellAnchor>
    <xdr:from>
      <xdr:col>1</xdr:col>
      <xdr:colOff>994410</xdr:colOff>
      <xdr:row>0</xdr:row>
      <xdr:rowOff>31748</xdr:rowOff>
    </xdr:from>
    <xdr:to>
      <xdr:col>3</xdr:col>
      <xdr:colOff>683871</xdr:colOff>
      <xdr:row>1</xdr:row>
      <xdr:rowOff>74611</xdr:rowOff>
    </xdr:to>
    <xdr:sp macro="" textlink="">
      <xdr:nvSpPr>
        <xdr:cNvPr id="61" name="Rectangle 2002" hidden="1">
          <a:extLst>
            <a:ext uri="{FF2B5EF4-FFF2-40B4-BE49-F238E27FC236}">
              <a16:creationId xmlns:a16="http://schemas.microsoft.com/office/drawing/2014/main" id="{D5DB9C01-D551-427D-8955-C702859EAC39}"/>
            </a:ext>
          </a:extLst>
        </xdr:cNvPr>
        <xdr:cNvSpPr>
          <a:spLocks noChangeArrowheads="1"/>
        </xdr:cNvSpPr>
      </xdr:nvSpPr>
      <xdr:spPr bwMode="auto">
        <a:xfrm>
          <a:off x="1692910" y="31748"/>
          <a:ext cx="3143861" cy="201613"/>
        </a:xfrm>
        <a:prstGeom prst="rect">
          <a:avLst/>
        </a:prstGeom>
        <a:solidFill>
          <a:srgbClr val="FFFF00"/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ahoma"/>
              <a:cs typeface="Tahoma"/>
            </a:rPr>
            <a:t>EQUIPMENT</a:t>
          </a:r>
        </a:p>
      </xdr:txBody>
    </xdr:sp>
    <xdr:clientData fPrintsWithSheet="0"/>
  </xdr:twoCellAnchor>
  <xdr:twoCellAnchor>
    <xdr:from>
      <xdr:col>1</xdr:col>
      <xdr:colOff>1009967</xdr:colOff>
      <xdr:row>1</xdr:row>
      <xdr:rowOff>55025</xdr:rowOff>
    </xdr:from>
    <xdr:to>
      <xdr:col>3</xdr:col>
      <xdr:colOff>691796</xdr:colOff>
      <xdr:row>2</xdr:row>
      <xdr:rowOff>0</xdr:rowOff>
    </xdr:to>
    <xdr:sp macro="[0]!LedgerButtons_Project_08PersonalProtective" textlink="">
      <xdr:nvSpPr>
        <xdr:cNvPr id="62" name="Rectangle 2003" hidden="1">
          <a:extLst>
            <a:ext uri="{FF2B5EF4-FFF2-40B4-BE49-F238E27FC236}">
              <a16:creationId xmlns:a16="http://schemas.microsoft.com/office/drawing/2014/main" id="{1A86DAFE-4BF4-4F25-A285-FBB79CE3D47F}"/>
            </a:ext>
          </a:extLst>
        </xdr:cNvPr>
        <xdr:cNvSpPr>
          <a:spLocks noChangeArrowheads="1"/>
        </xdr:cNvSpPr>
      </xdr:nvSpPr>
      <xdr:spPr bwMode="auto">
        <a:xfrm>
          <a:off x="1708467" y="213775"/>
          <a:ext cx="3136229" cy="275882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PERSONAL PROTECTIVE EQUIPMENT</a:t>
          </a:r>
        </a:p>
      </xdr:txBody>
    </xdr:sp>
    <xdr:clientData fPrintsWithSheet="0"/>
  </xdr:twoCellAnchor>
  <xdr:twoCellAnchor>
    <xdr:from>
      <xdr:col>3</xdr:col>
      <xdr:colOff>691807</xdr:colOff>
      <xdr:row>0</xdr:row>
      <xdr:rowOff>42955</xdr:rowOff>
    </xdr:from>
    <xdr:to>
      <xdr:col>6</xdr:col>
      <xdr:colOff>958691</xdr:colOff>
      <xdr:row>2</xdr:row>
      <xdr:rowOff>0</xdr:rowOff>
    </xdr:to>
    <xdr:sp macro="[0]!LedgerButtons_Project_13DecontaminationEquipment" textlink="">
      <xdr:nvSpPr>
        <xdr:cNvPr id="67" name="Rectangle 2008" hidden="1">
          <a:extLst>
            <a:ext uri="{FF2B5EF4-FFF2-40B4-BE49-F238E27FC236}">
              <a16:creationId xmlns:a16="http://schemas.microsoft.com/office/drawing/2014/main" id="{62096F13-E8E2-4B54-ACD7-524FFA33C6C6}"/>
            </a:ext>
          </a:extLst>
        </xdr:cNvPr>
        <xdr:cNvSpPr>
          <a:spLocks noChangeArrowheads="1"/>
        </xdr:cNvSpPr>
      </xdr:nvSpPr>
      <xdr:spPr bwMode="auto">
        <a:xfrm>
          <a:off x="4844707" y="42955"/>
          <a:ext cx="3441884" cy="317501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DECONTAMINATION</a:t>
          </a:r>
        </a:p>
      </xdr:txBody>
    </xdr:sp>
    <xdr:clientData fPrintsWithSheet="0"/>
  </xdr:twoCellAnchor>
  <xdr:twoCellAnchor>
    <xdr:from>
      <xdr:col>6</xdr:col>
      <xdr:colOff>961865</xdr:colOff>
      <xdr:row>0</xdr:row>
      <xdr:rowOff>48092</xdr:rowOff>
    </xdr:from>
    <xdr:to>
      <xdr:col>8</xdr:col>
      <xdr:colOff>0</xdr:colOff>
      <xdr:row>2</xdr:row>
      <xdr:rowOff>0</xdr:rowOff>
    </xdr:to>
    <xdr:sp macro="[0]!LedgerButtons_Project_20AgTerror" textlink="">
      <xdr:nvSpPr>
        <xdr:cNvPr id="74" name="Rectangle 2015" hidden="1">
          <a:extLst>
            <a:ext uri="{FF2B5EF4-FFF2-40B4-BE49-F238E27FC236}">
              <a16:creationId xmlns:a16="http://schemas.microsoft.com/office/drawing/2014/main" id="{147F94BE-942D-4409-8CBA-C95CDAB2332A}"/>
            </a:ext>
          </a:extLst>
        </xdr:cNvPr>
        <xdr:cNvSpPr>
          <a:spLocks noChangeArrowheads="1"/>
        </xdr:cNvSpPr>
      </xdr:nvSpPr>
      <xdr:spPr bwMode="auto">
        <a:xfrm>
          <a:off x="8289765" y="48092"/>
          <a:ext cx="4820625" cy="388469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AGRICULTURAL TERRORISM PREVENTION, RESPONSE AND MITIGATION EQUIPMENT</a:t>
          </a:r>
        </a:p>
      </xdr:txBody>
    </xdr:sp>
    <xdr:clientData fPrintsWithSheet="0"/>
  </xdr:twoCellAnchor>
  <xdr:twoCellAnchor>
    <xdr:from>
      <xdr:col>7</xdr:col>
      <xdr:colOff>271145</xdr:colOff>
      <xdr:row>8</xdr:row>
      <xdr:rowOff>0</xdr:rowOff>
    </xdr:from>
    <xdr:to>
      <xdr:col>7</xdr:col>
      <xdr:colOff>545465</xdr:colOff>
      <xdr:row>8</xdr:row>
      <xdr:rowOff>1</xdr:rowOff>
    </xdr:to>
    <xdr:sp macro="[0]!EquipmentButtons_Project_SolAreaSub_Hide" textlink="">
      <xdr:nvSpPr>
        <xdr:cNvPr id="110" name="Rectangle 293">
          <a:extLst>
            <a:ext uri="{FF2B5EF4-FFF2-40B4-BE49-F238E27FC236}">
              <a16:creationId xmlns:a16="http://schemas.microsoft.com/office/drawing/2014/main" id="{0A36B22D-6E50-4EAB-9FDA-BE20F3531CE6}"/>
            </a:ext>
          </a:extLst>
        </xdr:cNvPr>
        <xdr:cNvSpPr>
          <a:spLocks noChangeArrowheads="1"/>
        </xdr:cNvSpPr>
      </xdr:nvSpPr>
      <xdr:spPr bwMode="auto">
        <a:xfrm>
          <a:off x="8557895" y="1316990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8</xdr:row>
      <xdr:rowOff>0</xdr:rowOff>
    </xdr:from>
    <xdr:to>
      <xdr:col>7</xdr:col>
      <xdr:colOff>545465</xdr:colOff>
      <xdr:row>8</xdr:row>
      <xdr:rowOff>1</xdr:rowOff>
    </xdr:to>
    <xdr:sp macro="[0]!EquipmentButtons_Project_SolAreaSub_Hide" textlink="">
      <xdr:nvSpPr>
        <xdr:cNvPr id="111" name="Rectangle 293">
          <a:extLst>
            <a:ext uri="{FF2B5EF4-FFF2-40B4-BE49-F238E27FC236}">
              <a16:creationId xmlns:a16="http://schemas.microsoft.com/office/drawing/2014/main" id="{B448F27A-2BC1-4F46-9BFA-5FAA0385EF9F}"/>
            </a:ext>
          </a:extLst>
        </xdr:cNvPr>
        <xdr:cNvSpPr>
          <a:spLocks noChangeArrowheads="1"/>
        </xdr:cNvSpPr>
      </xdr:nvSpPr>
      <xdr:spPr bwMode="auto">
        <a:xfrm>
          <a:off x="8557895" y="1316990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1</xdr:rowOff>
    </xdr:to>
    <xdr:sp macro="[3]!EquipmentButtons_Project_SolAreaSub_Hide" textlink="">
      <xdr:nvSpPr>
        <xdr:cNvPr id="112" name="Rectangle 293">
          <a:extLst>
            <a:ext uri="{FF2B5EF4-FFF2-40B4-BE49-F238E27FC236}">
              <a16:creationId xmlns:a16="http://schemas.microsoft.com/office/drawing/2014/main" id="{76CFF316-B40A-4D10-BF49-CBF1DD835197}"/>
            </a:ext>
          </a:extLst>
        </xdr:cNvPr>
        <xdr:cNvSpPr>
          <a:spLocks noChangeArrowheads="1"/>
        </xdr:cNvSpPr>
      </xdr:nvSpPr>
      <xdr:spPr bwMode="auto">
        <a:xfrm>
          <a:off x="8286750" y="48729900"/>
          <a:ext cx="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10</xdr:row>
      <xdr:rowOff>0</xdr:rowOff>
    </xdr:from>
    <xdr:to>
      <xdr:col>7</xdr:col>
      <xdr:colOff>545465</xdr:colOff>
      <xdr:row>10</xdr:row>
      <xdr:rowOff>1</xdr:rowOff>
    </xdr:to>
    <xdr:sp macro="[4]!EquipmentButtons_Project_SolAreaSub_Hide" textlink="">
      <xdr:nvSpPr>
        <xdr:cNvPr id="113" name="Rectangle 293">
          <a:extLst>
            <a:ext uri="{FF2B5EF4-FFF2-40B4-BE49-F238E27FC236}">
              <a16:creationId xmlns:a16="http://schemas.microsoft.com/office/drawing/2014/main" id="{D5213753-97DA-4876-901C-017695D67836}"/>
            </a:ext>
          </a:extLst>
        </xdr:cNvPr>
        <xdr:cNvSpPr>
          <a:spLocks noChangeArrowheads="1"/>
        </xdr:cNvSpPr>
      </xdr:nvSpPr>
      <xdr:spPr bwMode="auto">
        <a:xfrm>
          <a:off x="8557895" y="1568450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10</xdr:row>
      <xdr:rowOff>0</xdr:rowOff>
    </xdr:from>
    <xdr:to>
      <xdr:col>7</xdr:col>
      <xdr:colOff>545465</xdr:colOff>
      <xdr:row>10</xdr:row>
      <xdr:rowOff>1</xdr:rowOff>
    </xdr:to>
    <xdr:sp macro="[4]!EquipmentButtons_Project_SolAreaSub_Hide" textlink="">
      <xdr:nvSpPr>
        <xdr:cNvPr id="114" name="Rectangle 293">
          <a:extLst>
            <a:ext uri="{FF2B5EF4-FFF2-40B4-BE49-F238E27FC236}">
              <a16:creationId xmlns:a16="http://schemas.microsoft.com/office/drawing/2014/main" id="{FB6E8CCC-71EB-45EA-8A2B-79337D7799CD}"/>
            </a:ext>
          </a:extLst>
        </xdr:cNvPr>
        <xdr:cNvSpPr>
          <a:spLocks noChangeArrowheads="1"/>
        </xdr:cNvSpPr>
      </xdr:nvSpPr>
      <xdr:spPr bwMode="auto">
        <a:xfrm>
          <a:off x="8557895" y="1568450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1</xdr:rowOff>
    </xdr:to>
    <xdr:sp macro="[4]!EquipmentButtons_Project_SolAreaSub_Hide" textlink="">
      <xdr:nvSpPr>
        <xdr:cNvPr id="115" name="Rectangle 293">
          <a:extLst>
            <a:ext uri="{FF2B5EF4-FFF2-40B4-BE49-F238E27FC236}">
              <a16:creationId xmlns:a16="http://schemas.microsoft.com/office/drawing/2014/main" id="{8058AC9A-4DFA-4702-8945-82DD6278D0B1}"/>
            </a:ext>
          </a:extLst>
        </xdr:cNvPr>
        <xdr:cNvSpPr>
          <a:spLocks noChangeArrowheads="1"/>
        </xdr:cNvSpPr>
      </xdr:nvSpPr>
      <xdr:spPr bwMode="auto">
        <a:xfrm>
          <a:off x="8286750" y="43688000"/>
          <a:ext cx="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7</xdr:row>
      <xdr:rowOff>0</xdr:rowOff>
    </xdr:from>
    <xdr:to>
      <xdr:col>7</xdr:col>
      <xdr:colOff>545465</xdr:colOff>
      <xdr:row>7</xdr:row>
      <xdr:rowOff>1</xdr:rowOff>
    </xdr:to>
    <xdr:sp macro="[5]!EquipmentButtons_Project_SolAreaSub_Hide" textlink="">
      <xdr:nvSpPr>
        <xdr:cNvPr id="120" name="Rectangle 293">
          <a:extLst>
            <a:ext uri="{FF2B5EF4-FFF2-40B4-BE49-F238E27FC236}">
              <a16:creationId xmlns:a16="http://schemas.microsoft.com/office/drawing/2014/main" id="{1458C4FD-94A8-4D12-8E2A-1CEFB82D6948}"/>
            </a:ext>
          </a:extLst>
        </xdr:cNvPr>
        <xdr:cNvSpPr>
          <a:spLocks noChangeArrowheads="1"/>
        </xdr:cNvSpPr>
      </xdr:nvSpPr>
      <xdr:spPr bwMode="auto">
        <a:xfrm>
          <a:off x="8557895" y="907415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7</xdr:row>
      <xdr:rowOff>0</xdr:rowOff>
    </xdr:from>
    <xdr:to>
      <xdr:col>7</xdr:col>
      <xdr:colOff>545465</xdr:colOff>
      <xdr:row>7</xdr:row>
      <xdr:rowOff>1</xdr:rowOff>
    </xdr:to>
    <xdr:sp macro="[5]!EquipmentButtons_Project_SolAreaSub_Hide" textlink="">
      <xdr:nvSpPr>
        <xdr:cNvPr id="121" name="Rectangle 293">
          <a:extLst>
            <a:ext uri="{FF2B5EF4-FFF2-40B4-BE49-F238E27FC236}">
              <a16:creationId xmlns:a16="http://schemas.microsoft.com/office/drawing/2014/main" id="{D06B4AA2-0070-4A82-BB68-7FB1EA0F4A28}"/>
            </a:ext>
          </a:extLst>
        </xdr:cNvPr>
        <xdr:cNvSpPr>
          <a:spLocks noChangeArrowheads="1"/>
        </xdr:cNvSpPr>
      </xdr:nvSpPr>
      <xdr:spPr bwMode="auto">
        <a:xfrm>
          <a:off x="8557895" y="907415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0</xdr:colOff>
      <xdr:row>25</xdr:row>
      <xdr:rowOff>1</xdr:rowOff>
    </xdr:from>
    <xdr:to>
      <xdr:col>7</xdr:col>
      <xdr:colOff>0</xdr:colOff>
      <xdr:row>26</xdr:row>
      <xdr:rowOff>0</xdr:rowOff>
    </xdr:to>
    <xdr:sp macro="[0]!EquipmentButtons_Project_SolAreaSub_Hide" textlink="">
      <xdr:nvSpPr>
        <xdr:cNvPr id="122" name="Rectangle 293">
          <a:extLst>
            <a:ext uri="{FF2B5EF4-FFF2-40B4-BE49-F238E27FC236}">
              <a16:creationId xmlns:a16="http://schemas.microsoft.com/office/drawing/2014/main" id="{D5C33618-F991-4EFF-AA68-F5E454B01DC2}"/>
            </a:ext>
          </a:extLst>
        </xdr:cNvPr>
        <xdr:cNvSpPr>
          <a:spLocks noChangeArrowheads="1"/>
        </xdr:cNvSpPr>
      </xdr:nvSpPr>
      <xdr:spPr bwMode="auto">
        <a:xfrm>
          <a:off x="8286750" y="46050201"/>
          <a:ext cx="0" cy="1339849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1</xdr:rowOff>
    </xdr:to>
    <xdr:sp macro="[0]!EquipmentButtons_Project_SolAreaSub_Hide" textlink="">
      <xdr:nvSpPr>
        <xdr:cNvPr id="123" name="Rectangle 293">
          <a:extLst>
            <a:ext uri="{FF2B5EF4-FFF2-40B4-BE49-F238E27FC236}">
              <a16:creationId xmlns:a16="http://schemas.microsoft.com/office/drawing/2014/main" id="{B80581AB-376D-4585-B4AF-0DE6E3294B16}"/>
            </a:ext>
          </a:extLst>
        </xdr:cNvPr>
        <xdr:cNvSpPr>
          <a:spLocks noChangeArrowheads="1"/>
        </xdr:cNvSpPr>
      </xdr:nvSpPr>
      <xdr:spPr bwMode="auto">
        <a:xfrm>
          <a:off x="8286750" y="46050200"/>
          <a:ext cx="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1</xdr:rowOff>
    </xdr:to>
    <xdr:sp macro="[0]!EquipmentButtons_Project_SolAreaSub_Hide" textlink="">
      <xdr:nvSpPr>
        <xdr:cNvPr id="124" name="Rectangle 293">
          <a:extLst>
            <a:ext uri="{FF2B5EF4-FFF2-40B4-BE49-F238E27FC236}">
              <a16:creationId xmlns:a16="http://schemas.microsoft.com/office/drawing/2014/main" id="{00F088B7-0AEE-4BEE-895E-C5378B5A0E4A}"/>
            </a:ext>
          </a:extLst>
        </xdr:cNvPr>
        <xdr:cNvSpPr>
          <a:spLocks noChangeArrowheads="1"/>
        </xdr:cNvSpPr>
      </xdr:nvSpPr>
      <xdr:spPr bwMode="auto">
        <a:xfrm>
          <a:off x="8286750" y="27559000"/>
          <a:ext cx="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6</xdr:row>
      <xdr:rowOff>0</xdr:rowOff>
    </xdr:from>
    <xdr:to>
      <xdr:col>7</xdr:col>
      <xdr:colOff>545465</xdr:colOff>
      <xdr:row>6</xdr:row>
      <xdr:rowOff>1</xdr:rowOff>
    </xdr:to>
    <xdr:sp macro="[5]!EquipmentButtons_Project_SolAreaSub_Hide" textlink="">
      <xdr:nvSpPr>
        <xdr:cNvPr id="129" name="Rectangle 293">
          <a:extLst>
            <a:ext uri="{FF2B5EF4-FFF2-40B4-BE49-F238E27FC236}">
              <a16:creationId xmlns:a16="http://schemas.microsoft.com/office/drawing/2014/main" id="{9116E4C7-92CB-4DDC-8C3A-0A7965771DA5}"/>
            </a:ext>
          </a:extLst>
        </xdr:cNvPr>
        <xdr:cNvSpPr>
          <a:spLocks noChangeArrowheads="1"/>
        </xdr:cNvSpPr>
      </xdr:nvSpPr>
      <xdr:spPr bwMode="auto">
        <a:xfrm>
          <a:off x="8557895" y="546735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  <xdr:twoCellAnchor>
    <xdr:from>
      <xdr:col>7</xdr:col>
      <xdr:colOff>271145</xdr:colOff>
      <xdr:row>6</xdr:row>
      <xdr:rowOff>0</xdr:rowOff>
    </xdr:from>
    <xdr:to>
      <xdr:col>7</xdr:col>
      <xdr:colOff>545465</xdr:colOff>
      <xdr:row>6</xdr:row>
      <xdr:rowOff>1</xdr:rowOff>
    </xdr:to>
    <xdr:sp macro="[5]!EquipmentButtons_Project_SolAreaSub_Hide" textlink="">
      <xdr:nvSpPr>
        <xdr:cNvPr id="130" name="Rectangle 293">
          <a:extLst>
            <a:ext uri="{FF2B5EF4-FFF2-40B4-BE49-F238E27FC236}">
              <a16:creationId xmlns:a16="http://schemas.microsoft.com/office/drawing/2014/main" id="{996890EA-6F4A-4852-BE70-137ACE3A428E}"/>
            </a:ext>
          </a:extLst>
        </xdr:cNvPr>
        <xdr:cNvSpPr>
          <a:spLocks noChangeArrowheads="1"/>
        </xdr:cNvSpPr>
      </xdr:nvSpPr>
      <xdr:spPr bwMode="auto">
        <a:xfrm>
          <a:off x="8557895" y="5467350"/>
          <a:ext cx="274320" cy="1"/>
        </a:xfrm>
        <a:prstGeom prst="rect">
          <a:avLst/>
        </a:prstGeom>
        <a:solidFill>
          <a:srgbClr val="99CCFF"/>
        </a:solidFill>
        <a:ln w="31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7%20BA-UASI%20-%20CR#10 Approved0504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k.cheney/CCSF/UASI%20-%20FY18/UASI%20FY18/Modification/MOD%20#3/FY2018 BA UASI MOD #3 Apprvd0205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ingM/AppData/Local/Microsoft/Windows/Temporary%20Internet%20Files/Content.Outlook/1D5AA69U/FY%202017%20BA-UASI%20submitted%200328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choc/AppData/Local/Microsoft/Windows/INetCache/Content.Outlook/HIQGP4SO/FY%202017%20BA-UASI%20Mod#8 submitted 0724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ingM/AppData/Local/Microsoft/Windows/INetCache/Content.Outlook/O0N9VXR3/FY%202017%20BA-UASI%20-%20Mod%206%20-%20submitted%2002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sheet"/>
      <sheetName val="Authorized Body Of 5"/>
      <sheetName val="FFATA Financial Disclosure"/>
      <sheetName val="Project Ledger"/>
      <sheetName val="Proj Led Mod#1 Sub 032818"/>
      <sheetName val="Proj Led Mod#1 APPRVD 032918"/>
      <sheetName val="Proj Led Mod#2 Sub 051118"/>
      <sheetName val="Proj Led Mod#2 APPRVD 051718"/>
      <sheetName val="Proj Led Cash#1 APPRVD 060418"/>
      <sheetName val="Proj Led Mod#3 Sub 062818"/>
      <sheetName val="Proj Led Mod#3 APPRVD 070218"/>
      <sheetName val="Proj Led Cash#2 APPRVD 071318"/>
      <sheetName val="Proj Led Mod#4 Sub 081518"/>
      <sheetName val="Proj Led Mod#4 APPRVD 082918"/>
      <sheetName val="Proj Led Cash#3 APPRVD 091418"/>
      <sheetName val="Proj Led Mod#5 Sub 101718"/>
      <sheetName val="Proj Led Mod#5 APPRVD 103118"/>
      <sheetName val="Proj Led Cash#4 APPRVD 120318"/>
      <sheetName val="Proj Led Mod#6 Sub 020419"/>
      <sheetName val="Proj Led Mod#6 APPRVD 022219"/>
      <sheetName val="Proj Led Cash#5 APPRVD 031219"/>
      <sheetName val="Proj Led Mod#7"/>
      <sheetName val="Proj Led Mod#7 APPRVD"/>
      <sheetName val="Proj Led Mod#8 sub072419"/>
      <sheetName val="Proj.Led Mod#8 Apprvd072919"/>
      <sheetName val="Proj.Led Cash#7 sub8-6-19"/>
      <sheetName val="Proj.Led Cash#7 Apprvd8-12-19 "/>
      <sheetName val="Proj Led Mod#9"/>
      <sheetName val="Proj Led Mod#9 Apprvd10-18-19"/>
      <sheetName val="Planning Mod#9"/>
      <sheetName val="Planning Mod#9 Apprvd10-18-19"/>
      <sheetName val="Org Mod#9"/>
      <sheetName val="Org Mod#9 Apprvd10-18-19"/>
      <sheetName val="Equip Mod#9"/>
      <sheetName val="Equip Mod#9 Apprvd10-18-19"/>
      <sheetName val="Exer Mod#9"/>
      <sheetName val="Exer Mod#9 Apprvd10-18-19"/>
      <sheetName val=" M&amp;A Mod#9"/>
      <sheetName val=" M&amp;A Mod#9 Apprvd10-18-19"/>
      <sheetName val="Cons-Cont Mod#9"/>
      <sheetName val="Cons-Cont Mod#9 Apprvd10-18-19"/>
      <sheetName val="Personnel Mod#9"/>
      <sheetName val="Personnel Mod#9 Apprvd10-18-19"/>
      <sheetName val="Proj Led Cash#8 Apprvd10-23-19"/>
      <sheetName val="Planning Cash#8 Apprvd10-23-19"/>
      <sheetName val="Org Cash #8 Apprvd10-23-19"/>
      <sheetName val="Equip Cash #8 Apprvd10-23-19"/>
      <sheetName val=" M&amp;A Cash #8 Apprvd10-23-19"/>
      <sheetName val="Cons-Cont Cash#8 Apprvd10-23-19"/>
      <sheetName val="Personnel Cash#8 Apprvd10-23-19"/>
      <sheetName val="Proj Led Mod #10"/>
      <sheetName val="Proj Led Mod#10 Apprvd"/>
      <sheetName val="Planning Mod#10"/>
      <sheetName val="Planning Mod#10 Apprvd"/>
      <sheetName val="Org Mod#10 "/>
      <sheetName val="Org Mod#10 Apprvd"/>
      <sheetName val="Equip Mod#10"/>
      <sheetName val="Equip Mod#10 Apprvd"/>
      <sheetName val="Train Mod#10"/>
      <sheetName val="Train Mod#10 Apprvd"/>
      <sheetName val="Exer Mod#10"/>
      <sheetName val="Exer Mod#10 Apprvd"/>
      <sheetName val=" M&amp;A Mod #10"/>
      <sheetName val=" M&amp;A Mod #10 Apprvd"/>
      <sheetName val="Cons-Cont Mod#10"/>
      <sheetName val="Cons-Cont Mod#10 Apprvd"/>
      <sheetName val="Personnel Mod #10"/>
      <sheetName val="Personnel Mod #10 Apprvd"/>
      <sheetName val="Proj Led Cash#9 Apprvd"/>
      <sheetName val="Planning Cash #9 Apprvd"/>
      <sheetName val="Org Cash #9 Apprvd"/>
      <sheetName val="Equip Cash #9 Apprvd"/>
      <sheetName val=" M&amp;A Cash#9 Apprvd"/>
      <sheetName val="Cons-Cont Cash #9 Apprvd"/>
      <sheetName val="Personnel Cash #9 Apprvd"/>
      <sheetName val="Proj Led Mod #11"/>
      <sheetName val="Proj Led Mod #11 apprvd"/>
      <sheetName val=" M&amp;A Mod #11 apprvd"/>
      <sheetName val="Planning Mod #11"/>
      <sheetName val="Planning Mod #11 Apprvd"/>
      <sheetName val="Org Mod #11"/>
      <sheetName val="Org Mod #11 apprvd"/>
      <sheetName val="Equip Mod #11"/>
      <sheetName val="Equip Mod #11 apprvd"/>
      <sheetName val="Train Mod #11"/>
      <sheetName val="Train Mod #11 apprvd"/>
      <sheetName val=" M&amp;A Mod #11"/>
      <sheetName val="Cons-Cont Mod #11"/>
      <sheetName val="Cons-Cont Mod #11 apprvd"/>
      <sheetName val="Personnel Mod #11"/>
      <sheetName val="Personnel Mod #11 apprvd"/>
      <sheetName val="Proj Led Cash #10 Apprvd"/>
      <sheetName val="Planning Cash #10 Apprvd"/>
      <sheetName val="Org Cash #10 Apprvd"/>
      <sheetName val="Equip Cash #10 Apprvd"/>
      <sheetName val="Train Cash #10 Apprvd"/>
      <sheetName val=" M&amp;A Cash #10 "/>
      <sheetName val="Cons-Cont Cash #10"/>
      <sheetName val="Personnel Cash #10"/>
      <sheetName val="Planning Cash#7 sub8-6-19"/>
      <sheetName val="Planning Cash#7 Apprvd8-12-19"/>
      <sheetName val="Org Cash#7 sub8-6-19"/>
      <sheetName val="Org Cash#7 Apprvd8-12-19"/>
      <sheetName val="Equip Cash#7 sub8-6-19"/>
      <sheetName val="Equip Cash#7 Apprvd8-12-19"/>
      <sheetName val="Train Cash#7 sub8-6-19"/>
      <sheetName val="Train Cash#7 Apprvd8-12-19"/>
      <sheetName val="Exer Cash#7 sub8-6-19"/>
      <sheetName val="Exer Cash#7 Apprvd8-12-19"/>
      <sheetName val=" M&amp;A Cash#7 sub8-6-19"/>
      <sheetName val=" M&amp;A Cash#7 Apprvd8-12-19"/>
      <sheetName val="Cons-Cont Cash#7 sub8-6-19"/>
      <sheetName val="Cons-Cont Cash#7 Apprvd8-12-19"/>
      <sheetName val="Personnel Cash#7 sub8-6-19"/>
      <sheetName val="Personnel Cash#7 Apprvd8-12-19"/>
      <sheetName val="Planning"/>
      <sheetName val="Planning Mod#1 Sub 032818"/>
      <sheetName val="Planning Mod#1 APPRVD 032918"/>
      <sheetName val="Planning Mod#2 Sub 051118"/>
      <sheetName val="Planning Mod#2 APPRVD 051718"/>
      <sheetName val="Planning Cash#1 APPRVD 060418"/>
      <sheetName val="Planning Cash#2 APPRVD 071318"/>
      <sheetName val="Planning Cash#3 APPRVD 091418"/>
      <sheetName val="Planning Mod#3 Sub 062818"/>
      <sheetName val="Planning Mod#3 APPRVD 070218"/>
      <sheetName val="Planning Cash#4 APPRVD 120318"/>
      <sheetName val="Planning Cash#5 APPRVD 031219"/>
      <sheetName val="Planning Mod#5 Sub 101718"/>
      <sheetName val="Planning Mod#5 APPRVD 103118"/>
      <sheetName val="Planning Mod#6 Sub 020419"/>
      <sheetName val="Planning Mod#6 APPRVD 022219"/>
      <sheetName val="Planning Mod#7"/>
      <sheetName val="Planning Mod#7 APPRVD"/>
      <sheetName val="Planning Mod#8 sub072419"/>
      <sheetName val="Planning Mod#8 Apprvd072919"/>
      <sheetName val="Organization"/>
      <sheetName val="Org Mod#1 Sub 032818"/>
      <sheetName val="Org Mod#1 APPRVD 032918"/>
      <sheetName val="Org Mod#2 Sub 051118"/>
      <sheetName val="Org Mod#2 APPRVD 051718"/>
      <sheetName val="Org Cash#1 APPRVD 060418"/>
      <sheetName val="Org Mod#3 Sub 062818"/>
      <sheetName val="Org Mod#3 APPRVD 070218"/>
      <sheetName val="Org Cash#2 APPRVD 071318"/>
      <sheetName val="Org Mod#4 Sub 081518"/>
      <sheetName val="Org Mod#4 APPRVD 082918"/>
      <sheetName val="Org Cash#3 APPRVD 091418"/>
      <sheetName val="Org Mod#5 Sub 101718"/>
      <sheetName val="Org Mod#5 APPRVD 103118"/>
      <sheetName val="Org Cash#4 APPRVD 120318"/>
      <sheetName val="Org Cash#5 APPRVD 031219"/>
      <sheetName val="Org Mod#6 Sub 020419"/>
      <sheetName val="Org Mod#6 APPRVD 022219"/>
      <sheetName val="Org Mod#7"/>
      <sheetName val="Org Mod#7 APPRVD"/>
      <sheetName val="Org Mod#8 sub072419"/>
      <sheetName val="Org Mod#8 Apprvd 072919"/>
      <sheetName val="Equipment"/>
      <sheetName val="Equip Mod#1 Sub 032818"/>
      <sheetName val="Equip Mod#1 APPRVD 032918"/>
      <sheetName val="Equip Mod#3 Sub 062818"/>
      <sheetName val="Equip Mod#3 APPRVD 070218"/>
      <sheetName val="Equip Cash#2 APPRVD 071318"/>
      <sheetName val="Equip Mod#4 Sub 081518"/>
      <sheetName val="Equip Mod#4 APPRVD 082918"/>
      <sheetName val="Equip Cash#4 APPRVD 091418"/>
      <sheetName val="Equip Mod#5 Sub 101718"/>
      <sheetName val="Equip Mod#5 APPRVD 103118"/>
      <sheetName val="Equip Cash#4 APPRVD 120318"/>
      <sheetName val="Equip Mod#6 Sub 020419"/>
      <sheetName val="Equip Mod#6 APPRVD 022219"/>
      <sheetName val="Equip Cash#5 APPRVD 031219"/>
      <sheetName val="Equip Mod#7"/>
      <sheetName val="Equip Mod#7 APPRVD"/>
      <sheetName val="Equip Mod#8 sub072419"/>
      <sheetName val="Equip Mod#8 Apprvd 072919"/>
      <sheetName val="Training"/>
      <sheetName val="Train Mod#1 Sub 032818"/>
      <sheetName val="Train Mod#1 APPRVD 032918"/>
      <sheetName val="Train Mod#6 Sub 020419"/>
      <sheetName val="Train Mod#6 APPRVD 022219"/>
      <sheetName val="Train Cash#5 APPRVD 031219"/>
      <sheetName val="Train Mod#7"/>
      <sheetName val="Train Mod#7 APPRVD"/>
      <sheetName val="Train Mod#8 sub072419"/>
      <sheetName val="Train Mod#8 Apprvd 072919 "/>
      <sheetName val="Exercise"/>
      <sheetName val="Exer Mod#1 Sub 032818"/>
      <sheetName val="Exer Mod#1 APPRVD 032918"/>
      <sheetName val="Exer Mod#2 Sub 051118"/>
      <sheetName val="Exer Mod#2 APPRVD 051718"/>
      <sheetName val="Exer Mood#6 Sub 020419"/>
      <sheetName val="Exer Mood#6 APPRVD 022219"/>
      <sheetName val="Exer Cash#5 APPRVD 031219"/>
      <sheetName val="Exer Mod#7"/>
      <sheetName val="Exer Mod#7 APPRVD"/>
      <sheetName val="Exer Mod#8 sub072419"/>
      <sheetName val="Exer Mod#8 Apprvd 072919"/>
      <sheetName val="M&amp;A"/>
      <sheetName val="M&amp;A Mod#2 Sub 051118"/>
      <sheetName val="M&amp;A Mod#2 APPRVD 051718"/>
      <sheetName val="M&amp;A Cash#1 APPRVD 060418"/>
      <sheetName val="M&amp;A Mod#3 Sub 062818"/>
      <sheetName val="M&amp;A Mod#3 APPRVD 070218"/>
      <sheetName val="M&amp;A Cash#2 APPRVD 071318"/>
      <sheetName val="M&amp;A Mod#4 Sub 081518"/>
      <sheetName val="M&amp;A Mod#4 APPRVD 082918"/>
      <sheetName val="M&amp;A Cash#3 APPRVD 091418"/>
      <sheetName val="M&amp;A Mod#5 Sub 101718"/>
      <sheetName val="M&amp;A Mod#5 APPRVD 103118"/>
      <sheetName val="M&amp;A Cash#4 APPRVD 120318"/>
      <sheetName val="M&amp;A Mod#6 Sub 020419"/>
      <sheetName val="M&amp;A Mod#6 APPRVD 022219"/>
      <sheetName val="M&amp;A Cash#5 APPRVD 031219"/>
      <sheetName val="M&amp;A Mod#7"/>
      <sheetName val="M&amp;A Mod#7 APPRVD"/>
      <sheetName val="M&amp;A Mod#8 sub072419"/>
      <sheetName val="M&amp;A Mod#8 Apprvd 072919"/>
      <sheetName val="Indirect Costs "/>
      <sheetName val="Consultant-Contractor"/>
      <sheetName val="Cons-Cont Mod#1 Sub 032818"/>
      <sheetName val="Cons-Cont Mod#1 APPRVD 032918"/>
      <sheetName val="Cons-Cont Mod#2 Sub 051118"/>
      <sheetName val="Cons-Cont Mod#2 APPRVD 051718"/>
      <sheetName val="Cons-Cont Cash#1 APPRVD 060418"/>
      <sheetName val="Cons-Cont Mod#4 Sub 081518"/>
      <sheetName val="Cons-Cont Mod#4 APPRVD 082918"/>
      <sheetName val="Cons-Cont Cash#3 APPRVD 091418"/>
      <sheetName val="Cons-Cont Mod#5 Sub 101718"/>
      <sheetName val="Cons-Cont Mod#5 APPRVD 103118"/>
      <sheetName val="Cons-Cont Cash#4 APPRVD 120318"/>
      <sheetName val="Cons-Cont Mod#6 Sub 020419"/>
      <sheetName val="Cons-Cont Mod#6 APPRVD 022219"/>
      <sheetName val="Cons-Cont Cash#5 APPRVD 031219"/>
      <sheetName val="Cons-Cont Mod#7"/>
      <sheetName val="Cons-Cont Mod#7 APPRVD"/>
      <sheetName val="Cons-Cont Mod#8 sub072419"/>
      <sheetName val="Cons-Cont Mod#8 Apprvd 072919"/>
      <sheetName val="Personnel"/>
      <sheetName val="Personnel Mod#1 Sub 032818"/>
      <sheetName val="Personnel Mod#1 APRPVD 032918"/>
      <sheetName val="Personnel Mod#2 Sub 051118"/>
      <sheetName val="Personnel Mod#2 APPRVD 051718"/>
      <sheetName val="Personnel Cash#1 APPRVD 060418"/>
      <sheetName val="Personnel Mod#3 Sub 062818"/>
      <sheetName val="Personnel Mod#3 APPRVD 070218"/>
      <sheetName val="Personnel Cash#2 APPRVD 071318"/>
      <sheetName val="Personnel Mod#4 Sub 081518"/>
      <sheetName val="Personnel Mod#4 APPRVD 082918"/>
      <sheetName val="Personnel Cash#3 APPRVD 091418"/>
      <sheetName val="Personnel Mod#5 Sub 101718"/>
      <sheetName val="Personnel Mod#5 APPRVD 103118"/>
      <sheetName val="Personnel Cash#4 APPRVD 120318"/>
      <sheetName val="Personnel Mod#6 Sub 020419"/>
      <sheetName val="Personnel Mod#6 APPRVD 022219"/>
      <sheetName val="Personnel Cash#5 APPRVD 031219"/>
      <sheetName val="Personnel Mod#7"/>
      <sheetName val="Personnel Mod#7 APPRVD"/>
      <sheetName val="Personnel Mod#8 sub072419"/>
      <sheetName val="Personnel Mod#8 Apprvd 072919"/>
      <sheetName val="Auth. Agent"/>
      <sheetName val="ICR Summary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3">
          <cell r="D3" t="str">
            <v>Direct</v>
          </cell>
        </row>
        <row r="4">
          <cell r="D4" t="str">
            <v>Subaward</v>
          </cell>
        </row>
        <row r="5">
          <cell r="BQ5" t="str">
            <v>Select</v>
          </cell>
          <cell r="BR5" t="str">
            <v>Select</v>
          </cell>
        </row>
        <row r="6">
          <cell r="BQ6" t="str">
            <v>AGIC</v>
          </cell>
          <cell r="BR6">
            <v>2008</v>
          </cell>
        </row>
        <row r="7">
          <cell r="BQ7" t="str">
            <v>AGIE</v>
          </cell>
          <cell r="BR7">
            <v>2009</v>
          </cell>
        </row>
        <row r="8">
          <cell r="G8" t="str">
            <v>Staffing</v>
          </cell>
          <cell r="H8" t="str">
            <v>Yes</v>
          </cell>
          <cell r="BQ8" t="str">
            <v>AGIN</v>
          </cell>
          <cell r="BR8">
            <v>2010</v>
          </cell>
        </row>
        <row r="9">
          <cell r="D9" t="str">
            <v>Grant Admin</v>
          </cell>
          <cell r="E9" t="str">
            <v>Grant_Admin</v>
          </cell>
          <cell r="G9" t="str">
            <v>Backfill</v>
          </cell>
          <cell r="H9" t="str">
            <v>No</v>
          </cell>
          <cell r="BQ9" t="str">
            <v>AGIS</v>
          </cell>
          <cell r="BR9">
            <v>2011</v>
          </cell>
        </row>
        <row r="10">
          <cell r="G10" t="str">
            <v>Overtime</v>
          </cell>
          <cell r="H10" t="str">
            <v>N/A</v>
          </cell>
          <cell r="L10" t="str">
            <v>Captain</v>
          </cell>
          <cell r="BQ10" t="str">
            <v>BVPP</v>
          </cell>
          <cell r="BR10">
            <v>2012</v>
          </cell>
        </row>
        <row r="11">
          <cell r="K11" t="str">
            <v>HSGP   97.067</v>
          </cell>
          <cell r="L11" t="str">
            <v>Chief</v>
          </cell>
          <cell r="BQ11" t="str">
            <v>CJA0</v>
          </cell>
          <cell r="BR11">
            <v>2013</v>
          </cell>
        </row>
        <row r="12">
          <cell r="K12" t="str">
            <v>NSGP   97.008</v>
          </cell>
          <cell r="L12" t="str">
            <v>Colonel</v>
          </cell>
          <cell r="BQ12" t="str">
            <v>CJA1</v>
          </cell>
          <cell r="BR12">
            <v>2014</v>
          </cell>
        </row>
        <row r="13">
          <cell r="L13" t="str">
            <v>Dr.</v>
          </cell>
          <cell r="BQ13" t="str">
            <v>CSAP</v>
          </cell>
          <cell r="BR13">
            <v>2015</v>
          </cell>
        </row>
        <row r="14">
          <cell r="L14" t="str">
            <v>Lieutenant</v>
          </cell>
          <cell r="BQ14" t="str">
            <v>CSP1</v>
          </cell>
          <cell r="BR14">
            <v>2016</v>
          </cell>
        </row>
        <row r="15">
          <cell r="L15" t="str">
            <v>Mr.</v>
          </cell>
          <cell r="BQ15" t="str">
            <v>DVP0</v>
          </cell>
          <cell r="BR15">
            <v>2017</v>
          </cell>
        </row>
        <row r="16">
          <cell r="L16" t="str">
            <v>Ms.</v>
          </cell>
          <cell r="BQ16" t="str">
            <v>EHRSA</v>
          </cell>
          <cell r="BR16">
            <v>2018</v>
          </cell>
        </row>
        <row r="17">
          <cell r="L17" t="str">
            <v>Rabbi</v>
          </cell>
          <cell r="BQ17" t="str">
            <v>EMPG</v>
          </cell>
        </row>
        <row r="18">
          <cell r="L18" t="str">
            <v>Sheriff</v>
          </cell>
          <cell r="BQ18" t="str">
            <v>EMT1</v>
          </cell>
        </row>
        <row r="19">
          <cell r="L19" t="str">
            <v>Undersheriff</v>
          </cell>
          <cell r="BQ19" t="str">
            <v>EOC</v>
          </cell>
        </row>
        <row r="20">
          <cell r="BQ20" t="str">
            <v>EPSD</v>
          </cell>
        </row>
        <row r="21">
          <cell r="BQ21" t="str">
            <v>FMA</v>
          </cell>
        </row>
        <row r="22">
          <cell r="BQ22" t="str">
            <v>FSIA</v>
          </cell>
        </row>
        <row r="23">
          <cell r="D23" t="str">
            <v>Info/Intel analysis and sharing/fusion center activities</v>
          </cell>
          <cell r="E23" t="str">
            <v>Info_Intel_analysis_and_sharing_fusion_center_activities</v>
          </cell>
          <cell r="BQ23" t="str">
            <v>FV00</v>
          </cell>
        </row>
        <row r="24">
          <cell r="D24" t="str">
            <v>Equip/Resource/Project Mgt</v>
          </cell>
          <cell r="E24" t="str">
            <v>Equip_Resource_Project_Mgt</v>
          </cell>
          <cell r="BQ24" t="str">
            <v>FVPS</v>
          </cell>
        </row>
        <row r="25">
          <cell r="D25" t="str">
            <v xml:space="preserve">Increased Threat Level </v>
          </cell>
          <cell r="E25" t="str">
            <v>Increased_Threat_Level</v>
          </cell>
          <cell r="BQ25" t="str">
            <v>HMEP</v>
          </cell>
        </row>
        <row r="26">
          <cell r="D26" t="str">
            <v>Border Security</v>
          </cell>
          <cell r="E26" t="str">
            <v>Border_Security</v>
          </cell>
          <cell r="BQ26" t="str">
            <v>HMGP</v>
          </cell>
        </row>
        <row r="27">
          <cell r="D27" t="str">
            <v>Public-Private Partnership</v>
          </cell>
          <cell r="E27" t="str">
            <v>Public_Private_Partnership</v>
          </cell>
          <cell r="BQ27" t="str">
            <v>HSGP-OPSG</v>
          </cell>
        </row>
        <row r="28">
          <cell r="BQ28" t="str">
            <v>HSGP-SHSP</v>
          </cell>
        </row>
        <row r="29">
          <cell r="BQ29" t="str">
            <v>HSGP-UASI</v>
          </cell>
        </row>
        <row r="30">
          <cell r="BQ30" t="str">
            <v>HY00</v>
          </cell>
        </row>
        <row r="31">
          <cell r="BQ31" t="str">
            <v>JAG</v>
          </cell>
        </row>
        <row r="32">
          <cell r="BQ32" t="str">
            <v>LPDM</v>
          </cell>
        </row>
        <row r="33">
          <cell r="BQ33" t="str">
            <v>LSPA</v>
          </cell>
        </row>
        <row r="34">
          <cell r="BQ34" t="str">
            <v>NEHRP</v>
          </cell>
        </row>
        <row r="35">
          <cell r="BQ35" t="str">
            <v>NOAA</v>
          </cell>
        </row>
        <row r="36">
          <cell r="BQ36" t="str">
            <v>NSGP</v>
          </cell>
        </row>
        <row r="37">
          <cell r="BQ37" t="str">
            <v>PDM</v>
          </cell>
        </row>
        <row r="38">
          <cell r="D38" t="str">
            <v>Conferences</v>
          </cell>
          <cell r="E38" t="str">
            <v>Conferences</v>
          </cell>
          <cell r="BQ38" t="str">
            <v>PPPD</v>
          </cell>
        </row>
        <row r="39">
          <cell r="D39" t="str">
            <v>Law Enforcement/Anti-Terrorism Planning</v>
          </cell>
          <cell r="E39" t="str">
            <v>Law_Enforcement_Anti_Terrorism_Planning</v>
          </cell>
          <cell r="BQ39" t="str">
            <v>PREA</v>
          </cell>
        </row>
        <row r="40">
          <cell r="D40" t="str">
            <v>Develop and Enhance Plans, Protocols and Systems</v>
          </cell>
          <cell r="E40" t="str">
            <v>Develop_and_Enhance_Plans_Protocols_and_Systems</v>
          </cell>
          <cell r="BQ40" t="str">
            <v>PROP 1B</v>
          </cell>
        </row>
        <row r="41">
          <cell r="D41" t="str">
            <v>Community Outreach</v>
          </cell>
          <cell r="E41" t="str">
            <v>Community_Outreach</v>
          </cell>
          <cell r="AC41" t="str">
            <v>Agricultural Terrorism Prevention, Response and Mitigation Equipment</v>
          </cell>
          <cell r="BQ41" t="str">
            <v>PSNC</v>
          </cell>
        </row>
        <row r="42">
          <cell r="AC42" t="str">
            <v>CBRNE Aviation Equipment</v>
          </cell>
          <cell r="BQ42" t="str">
            <v>PSNE</v>
          </cell>
        </row>
        <row r="43">
          <cell r="AC43" t="str">
            <v>CBRNE Incident Response Vehicle</v>
          </cell>
          <cell r="BQ43" t="str">
            <v>PSNN</v>
          </cell>
        </row>
        <row r="44">
          <cell r="AC44" t="str">
            <v>CBRNE Logistical Support Equipment</v>
          </cell>
          <cell r="BQ44" t="str">
            <v>RCP0</v>
          </cell>
        </row>
        <row r="45">
          <cell r="AC45" t="str">
            <v>CBRNE Prevention and Response Watercraft</v>
          </cell>
          <cell r="BQ45" t="str">
            <v>RILP</v>
          </cell>
          <cell r="BU45" t="str">
            <v>Build</v>
          </cell>
        </row>
        <row r="46">
          <cell r="M46" t="str">
            <v>Design/Develop</v>
          </cell>
          <cell r="N46" t="str">
            <v>Design_Develop</v>
          </cell>
          <cell r="AC46" t="str">
            <v>CBRNE Reference Materials</v>
          </cell>
          <cell r="BQ46" t="str">
            <v>RSAT</v>
          </cell>
          <cell r="BU46" t="str">
            <v>Sustain</v>
          </cell>
        </row>
        <row r="47">
          <cell r="M47" t="str">
            <v>Conduct/Evaluate</v>
          </cell>
          <cell r="N47" t="str">
            <v>Conduct_Evaluate</v>
          </cell>
          <cell r="AC47" t="str">
            <v>CBRNE Search and Rescue Equipment</v>
          </cell>
          <cell r="BQ47" t="str">
            <v>SASP</v>
          </cell>
        </row>
        <row r="48">
          <cell r="M48" t="str">
            <v>Supplies/Materials/Production Costs</v>
          </cell>
          <cell r="N48" t="str">
            <v>Supplies_Materials_Production_Costs</v>
          </cell>
          <cell r="AC48" t="str">
            <v xml:space="preserve">Cyber Security Enhancement Equipment </v>
          </cell>
          <cell r="BQ48" t="str">
            <v>SRL</v>
          </cell>
        </row>
        <row r="49">
          <cell r="AC49" t="str">
            <v>Decontamination</v>
          </cell>
          <cell r="BQ49" t="str">
            <v>VAWA</v>
          </cell>
        </row>
        <row r="50">
          <cell r="AC50" t="str">
            <v xml:space="preserve">Detection </v>
          </cell>
          <cell r="AW50" t="str">
            <v>Planning</v>
          </cell>
          <cell r="BG50" t="str">
            <v>Planning</v>
          </cell>
          <cell r="BH50" t="str">
            <v>Plan</v>
          </cell>
          <cell r="BQ50" t="str">
            <v>VAWR</v>
          </cell>
        </row>
        <row r="51">
          <cell r="AC51" t="str">
            <v>Explosive Device Mitigation and Remediation Equipment</v>
          </cell>
          <cell r="AW51" t="str">
            <v>Organization</v>
          </cell>
          <cell r="BG51" t="str">
            <v>Organization</v>
          </cell>
          <cell r="BH51" t="str">
            <v>Org</v>
          </cell>
          <cell r="BQ51" t="str">
            <v>VLCR</v>
          </cell>
        </row>
        <row r="52">
          <cell r="AC52" t="str">
            <v>Information Technology</v>
          </cell>
          <cell r="AW52" t="str">
            <v>Equipment</v>
          </cell>
          <cell r="BG52" t="str">
            <v>Training</v>
          </cell>
          <cell r="BH52" t="str">
            <v>Train</v>
          </cell>
          <cell r="BQ52" t="str">
            <v>VOCA</v>
          </cell>
          <cell r="BS52" t="str">
            <v>Access Control and Identity Verification</v>
          </cell>
        </row>
        <row r="53">
          <cell r="AC53" t="str">
            <v xml:space="preserve">Inspection and Screening Equipmnet </v>
          </cell>
          <cell r="AW53" t="str">
            <v>Training</v>
          </cell>
          <cell r="BG53" t="str">
            <v>Exercise</v>
          </cell>
          <cell r="BH53" t="str">
            <v>Exerc</v>
          </cell>
          <cell r="BQ53" t="str">
            <v>VOCR</v>
          </cell>
          <cell r="BS53" t="str">
            <v>Community Resilience</v>
          </cell>
        </row>
        <row r="54">
          <cell r="AC54" t="str">
            <v>Interoperable Communications Equipment</v>
          </cell>
          <cell r="AW54" t="str">
            <v>Exercise</v>
          </cell>
          <cell r="BG54" t="str">
            <v>M &amp; A</v>
          </cell>
          <cell r="BH54" t="str">
            <v>M_and_A</v>
          </cell>
          <cell r="BQ54" t="str">
            <v>VWA0</v>
          </cell>
          <cell r="BS54" t="str">
            <v>Critical Transportation</v>
          </cell>
        </row>
        <row r="55">
          <cell r="D55" t="str">
            <v>Staff Expenses</v>
          </cell>
          <cell r="E55" t="str">
            <v>Staff_Expenses</v>
          </cell>
          <cell r="AC55" t="str">
            <v>Intervention Equipment</v>
          </cell>
          <cell r="AW55" t="str">
            <v>M&amp;A</v>
          </cell>
          <cell r="BQ55" t="str">
            <v>YET0</v>
          </cell>
          <cell r="BS55" t="str">
            <v>Cybersecurity</v>
          </cell>
        </row>
        <row r="56">
          <cell r="D56" t="str">
            <v xml:space="preserve">Course Development </v>
          </cell>
          <cell r="E56" t="str">
            <v>Course_Development</v>
          </cell>
          <cell r="AC56" t="str">
            <v>Maintenance &amp; Sustainment</v>
          </cell>
          <cell r="AW56" t="str">
            <v>Indirect Cost</v>
          </cell>
          <cell r="BS56" t="str">
            <v>Economic Recovery</v>
          </cell>
        </row>
        <row r="57">
          <cell r="D57" t="str">
            <v>Course Delivery and Evaluation</v>
          </cell>
          <cell r="E57" t="str">
            <v>Course_Delivery_and_Evaluation</v>
          </cell>
          <cell r="AC57" t="str">
            <v xml:space="preserve">Medical </v>
          </cell>
          <cell r="BS57" t="str">
            <v>Environmental Response/Health and Safety</v>
          </cell>
        </row>
        <row r="58">
          <cell r="AC58" t="str">
            <v>Other Authorized Equipment</v>
          </cell>
          <cell r="BS58" t="str">
            <v>Fatality Management Services</v>
          </cell>
        </row>
        <row r="59">
          <cell r="AC59" t="str">
            <v>Personal Protective Equipment</v>
          </cell>
          <cell r="BS59" t="str">
            <v>Fire Management and Suppression</v>
          </cell>
        </row>
        <row r="60">
          <cell r="AC60" t="str">
            <v>Physical Security Enhancement Equipment</v>
          </cell>
          <cell r="BS60" t="str">
            <v>Forensics and Attribution</v>
          </cell>
        </row>
        <row r="61">
          <cell r="AC61" t="str">
            <v>Power</v>
          </cell>
          <cell r="AV61" t="str">
            <v>Yes</v>
          </cell>
          <cell r="BS61" t="str">
            <v>Health and Social Services</v>
          </cell>
        </row>
        <row r="62">
          <cell r="AC62" t="str">
            <v>Terrorism Incident Prevention Equipment</v>
          </cell>
          <cell r="AV62" t="str">
            <v>No</v>
          </cell>
          <cell r="BS62" t="str">
            <v>Housing</v>
          </cell>
        </row>
        <row r="63">
          <cell r="BS63" t="str">
            <v>Infrastructure Systems</v>
          </cell>
        </row>
        <row r="64">
          <cell r="BS64" t="str">
            <v>Intelligence and Information Sharing</v>
          </cell>
        </row>
        <row r="65">
          <cell r="BS65" t="str">
            <v>Interdiction and Disruption</v>
          </cell>
        </row>
        <row r="66">
          <cell r="D66" t="str">
            <v>New-In Use</v>
          </cell>
          <cell r="E66" t="str">
            <v>Deployable</v>
          </cell>
          <cell r="BS66" t="str">
            <v>Logistics and Supply Chain Management</v>
          </cell>
        </row>
        <row r="67">
          <cell r="D67" t="str">
            <v>New-Not In Use</v>
          </cell>
          <cell r="E67" t="str">
            <v>Shareable</v>
          </cell>
          <cell r="BS67" t="str">
            <v>Long-term Vulnerability Reduction</v>
          </cell>
        </row>
        <row r="68">
          <cell r="D68" t="str">
            <v>Used-In Use</v>
          </cell>
          <cell r="E68" t="str">
            <v>Both</v>
          </cell>
          <cell r="BS68" t="str">
            <v>Mass Care Services</v>
          </cell>
        </row>
        <row r="69">
          <cell r="D69" t="str">
            <v>Used-Not In Use</v>
          </cell>
          <cell r="E69" t="str">
            <v>NA</v>
          </cell>
          <cell r="BS69" t="str">
            <v>Mass Search and Rescue Operations</v>
          </cell>
        </row>
        <row r="70">
          <cell r="D70" t="str">
            <v>Damaged</v>
          </cell>
          <cell r="BS70" t="str">
            <v>Natural and Cultural Resources</v>
          </cell>
        </row>
        <row r="71">
          <cell r="BS71" t="str">
            <v>On-scene Security, Protection, and Law Enforcement</v>
          </cell>
        </row>
        <row r="72">
          <cell r="J72" t="str">
            <v>No</v>
          </cell>
          <cell r="BS72" t="str">
            <v>Operational Communications</v>
          </cell>
        </row>
        <row r="73">
          <cell r="A73" t="str">
            <v>AG</v>
          </cell>
          <cell r="D73" t="str">
            <v>HSGP-OPSG</v>
          </cell>
          <cell r="J73" t="str">
            <v>FY16; IJ #1</v>
          </cell>
          <cell r="BS73" t="str">
            <v>Operational Coordination</v>
          </cell>
        </row>
        <row r="74">
          <cell r="A74" t="str">
            <v>CS</v>
          </cell>
          <cell r="D74" t="str">
            <v>HSGP-SHSP</v>
          </cell>
          <cell r="J74" t="str">
            <v>FY16; IJ #2</v>
          </cell>
          <cell r="BS74" t="str">
            <v>Physical Protective Measures</v>
          </cell>
        </row>
        <row r="75">
          <cell r="A75" t="str">
            <v>EMG</v>
          </cell>
          <cell r="D75" t="str">
            <v>HSGP-UASI</v>
          </cell>
          <cell r="J75" t="str">
            <v>FY16; IJ #3</v>
          </cell>
          <cell r="AW75" t="str">
            <v>Planning</v>
          </cell>
          <cell r="AX75" t="str">
            <v>***PLANNING***</v>
          </cell>
          <cell r="AY75" t="str">
            <v>***PLANNING***</v>
          </cell>
          <cell r="BS75" t="str">
            <v>Planning</v>
          </cell>
        </row>
        <row r="76">
          <cell r="A76" t="str">
            <v>EMS-F</v>
          </cell>
          <cell r="D76" t="str">
            <v>NSGP</v>
          </cell>
          <cell r="J76" t="str">
            <v>FY16; IJ #4</v>
          </cell>
          <cell r="AW76" t="str">
            <v>Organization</v>
          </cell>
          <cell r="AX76" t="str">
            <v>Conferences</v>
          </cell>
          <cell r="AY76" t="str">
            <v>Conference</v>
          </cell>
          <cell r="BS76" t="str">
            <v>Public Health, Healthcare, and Emergency Medical Services</v>
          </cell>
        </row>
        <row r="77">
          <cell r="A77" t="str">
            <v xml:space="preserve">EMS </v>
          </cell>
          <cell r="D77" t="str">
            <v>PROP 1B</v>
          </cell>
          <cell r="J77" t="str">
            <v>FY16; IJ #5</v>
          </cell>
          <cell r="AW77" t="str">
            <v>Training</v>
          </cell>
          <cell r="AX77" t="str">
            <v>Law Enforcement/Anti-Terrorism Plng</v>
          </cell>
          <cell r="AY77" t="str">
            <v>Law_Enforcement_and_Anti_Terrorism_Plng</v>
          </cell>
          <cell r="BS77" t="str">
            <v>Public Information and Warning</v>
          </cell>
        </row>
        <row r="78">
          <cell r="A78" t="str">
            <v>FS</v>
          </cell>
          <cell r="J78" t="str">
            <v>FY16; IJ #6</v>
          </cell>
          <cell r="AW78" t="str">
            <v>Exercise</v>
          </cell>
          <cell r="AX78" t="str">
            <v>Develop and Enhance Plans, Protocols and Systems</v>
          </cell>
          <cell r="AY78" t="str">
            <v>Develop_Enhance_Plans_Protocols_and_Systems</v>
          </cell>
          <cell r="BS78" t="str">
            <v>Risk and Disaster Resilience Assessment</v>
          </cell>
        </row>
        <row r="79">
          <cell r="A79" t="str">
            <v>GA</v>
          </cell>
          <cell r="J79" t="str">
            <v>FY16; IJ #7</v>
          </cell>
          <cell r="AW79" t="str">
            <v>M&amp;A</v>
          </cell>
          <cell r="AX79" t="str">
            <v>Community Outreach</v>
          </cell>
          <cell r="AY79" t="str">
            <v>Cmnty_Outreach</v>
          </cell>
          <cell r="BS79" t="str">
            <v>Risk Management for Protection Programs and Activities</v>
          </cell>
        </row>
        <row r="80">
          <cell r="A80" t="str">
            <v>HM</v>
          </cell>
          <cell r="J80" t="str">
            <v>FY16; IJ #8</v>
          </cell>
          <cell r="AX80" t="str">
            <v>***ORGANIZATION***</v>
          </cell>
          <cell r="AY80" t="str">
            <v>***ORGANIZATION***</v>
          </cell>
          <cell r="BS80" t="str">
            <v>Screening, Search, and Detection</v>
          </cell>
        </row>
        <row r="81">
          <cell r="A81" t="str">
            <v>HC</v>
          </cell>
          <cell r="J81" t="str">
            <v>FY16; IJ #9</v>
          </cell>
          <cell r="AX81" t="str">
            <v>Info/Intel analysis and sharing/fusion center activities</v>
          </cell>
          <cell r="AY81" t="str">
            <v>Info_Intel_analysis_sharing_fusion_center_activities</v>
          </cell>
          <cell r="BS81" t="str">
            <v>Situational Assessment</v>
          </cell>
        </row>
        <row r="82">
          <cell r="A82" t="str">
            <v>LE</v>
          </cell>
          <cell r="J82" t="str">
            <v>FY16; IJ #10</v>
          </cell>
          <cell r="AC82" t="str">
            <v>Workshop/Seminar</v>
          </cell>
          <cell r="AX82" t="str">
            <v>Incr Threat Levels</v>
          </cell>
          <cell r="AY82" t="str">
            <v>Incr_Threat_Levels</v>
          </cell>
          <cell r="BS82" t="str">
            <v>Supply Chain Integrity and Security</v>
          </cell>
        </row>
        <row r="83">
          <cell r="A83" t="str">
            <v>PNP</v>
          </cell>
          <cell r="J83" t="str">
            <v>FY15; IJ #1</v>
          </cell>
          <cell r="AC83" t="str">
            <v>Tabletop/Games</v>
          </cell>
          <cell r="AX83" t="str">
            <v>Public and Private Partnerships</v>
          </cell>
          <cell r="AY83" t="str">
            <v>Public_and_Private_Partnerships</v>
          </cell>
          <cell r="BS83" t="str">
            <v>Threats and Hazards Identification</v>
          </cell>
        </row>
        <row r="84">
          <cell r="A84" t="str">
            <v>PH</v>
          </cell>
          <cell r="J84" t="str">
            <v>FY15; IJ #2</v>
          </cell>
          <cell r="AC84" t="str">
            <v>Drill Attendee</v>
          </cell>
          <cell r="AX84" t="str">
            <v>***TRAINING***</v>
          </cell>
          <cell r="AY84" t="str">
            <v>***TRAINING***</v>
          </cell>
        </row>
        <row r="85">
          <cell r="A85" t="str">
            <v>PSC</v>
          </cell>
          <cell r="J85" t="str">
            <v>FY15; IJ #3</v>
          </cell>
          <cell r="AC85" t="str">
            <v>Drill Host</v>
          </cell>
          <cell r="AX85" t="str">
            <v>Course Development</v>
          </cell>
          <cell r="AY85" t="str">
            <v>Course_Development</v>
          </cell>
        </row>
        <row r="86">
          <cell r="A86" t="str">
            <v>PW</v>
          </cell>
          <cell r="J86" t="str">
            <v>FY15; IJ #4</v>
          </cell>
          <cell r="AC86" t="str">
            <v>Functional Attendee</v>
          </cell>
          <cell r="AX86" t="str">
            <v>Course Delivery &amp; Evaluation</v>
          </cell>
          <cell r="AY86" t="str">
            <v>Crse_Delivery_and_Evaluation</v>
          </cell>
          <cell r="BS86" t="str">
            <v xml:space="preserve">IJ #1 </v>
          </cell>
        </row>
        <row r="87">
          <cell r="J87" t="str">
            <v>FY15; IJ #5</v>
          </cell>
          <cell r="AC87" t="str">
            <v>Functional Host</v>
          </cell>
          <cell r="AX87" t="str">
            <v>***EXERCISE***</v>
          </cell>
          <cell r="AY87" t="str">
            <v>***EXERCISE***</v>
          </cell>
          <cell r="BS87" t="str">
            <v>IJ #2</v>
          </cell>
        </row>
        <row r="88">
          <cell r="J88" t="str">
            <v>FY15; IJ #6</v>
          </cell>
          <cell r="AC88" t="str">
            <v>Full Scale Attendee</v>
          </cell>
          <cell r="AX88" t="str">
            <v>Design/Develop</v>
          </cell>
          <cell r="AY88" t="str">
            <v>Design_and_Develop</v>
          </cell>
          <cell r="BS88" t="str">
            <v>IJ #3</v>
          </cell>
        </row>
        <row r="89">
          <cell r="J89" t="str">
            <v>FY15; IJ #7</v>
          </cell>
          <cell r="AC89" t="str">
            <v>Full Scale Host</v>
          </cell>
          <cell r="AX89" t="str">
            <v>Conduct/Attend/Evaluate</v>
          </cell>
          <cell r="AY89" t="str">
            <v>Conduct_Attend_and_Evaluate</v>
          </cell>
          <cell r="BS89" t="str">
            <v>IJ #4</v>
          </cell>
        </row>
        <row r="90">
          <cell r="J90" t="str">
            <v>FY15; IJ #8</v>
          </cell>
          <cell r="AX90" t="str">
            <v>Supplies/Materials/Production Costs</v>
          </cell>
          <cell r="AY90" t="str">
            <v>Supplies_Materials_and_Production_Costs</v>
          </cell>
          <cell r="BS90" t="str">
            <v>IJ #5</v>
          </cell>
        </row>
        <row r="91">
          <cell r="J91" t="str">
            <v>FY14; IJ #1</v>
          </cell>
          <cell r="AX91" t="str">
            <v>***M&amp;A***</v>
          </cell>
          <cell r="AY91" t="str">
            <v>***M&amp;A***</v>
          </cell>
          <cell r="BS91" t="str">
            <v>IJ #6</v>
          </cell>
        </row>
        <row r="92">
          <cell r="J92" t="str">
            <v>FY14; IJ #2</v>
          </cell>
          <cell r="AC92" t="str">
            <v>EHP</v>
          </cell>
          <cell r="AX92" t="str">
            <v>Grant Admin</v>
          </cell>
          <cell r="AY92" t="str">
            <v>Grant_Administration</v>
          </cell>
          <cell r="BS92" t="str">
            <v>IJ #7</v>
          </cell>
        </row>
        <row r="93">
          <cell r="J93" t="str">
            <v>FY14; IJ #3</v>
          </cell>
          <cell r="AC93" t="str">
            <v>EOC</v>
          </cell>
          <cell r="BS93" t="str">
            <v>IJ #8</v>
          </cell>
        </row>
        <row r="94">
          <cell r="J94" t="str">
            <v>FY14; IJ #4</v>
          </cell>
          <cell r="AC94" t="str">
            <v xml:space="preserve">EHP / EOC </v>
          </cell>
          <cell r="BS94" t="str">
            <v>IJ #9</v>
          </cell>
        </row>
        <row r="95">
          <cell r="J95" t="str">
            <v>FY14; IJ #5</v>
          </cell>
          <cell r="AC95" t="str">
            <v>Aviation or Watercraft</v>
          </cell>
          <cell r="BS95" t="str">
            <v>IJ #10</v>
          </cell>
        </row>
        <row r="96">
          <cell r="J96" t="str">
            <v>FY14; IJ #6</v>
          </cell>
          <cell r="AC96" t="str">
            <v>EHP / Aviation or Watercraft</v>
          </cell>
        </row>
        <row r="97">
          <cell r="J97" t="str">
            <v>FY14; IJ #7</v>
          </cell>
          <cell r="AC97" t="str">
            <v>EOC / Aviation or Watercraft</v>
          </cell>
        </row>
        <row r="98">
          <cell r="J98" t="str">
            <v>FY14; IJ #8</v>
          </cell>
          <cell r="AC98" t="str">
            <v>EHP / EOC / Aviation or Watercraft</v>
          </cell>
        </row>
        <row r="99">
          <cell r="A99">
            <v>1</v>
          </cell>
          <cell r="B99" t="str">
            <v>OA</v>
          </cell>
          <cell r="C99" t="str">
            <v xml:space="preserve">Statement of Certification - County Authorized Agent - By signing below, I hereby certify I am the duly appointed Authorized Agent and have the authority to apply for </v>
          </cell>
          <cell r="D99" t="str">
            <v>this Grant Program and the Operational Area's application represents the needs for this Grant Program.</v>
          </cell>
          <cell r="AC99" t="str">
            <v>No Hold Indicated</v>
          </cell>
        </row>
        <row r="100">
          <cell r="A100">
            <v>2</v>
          </cell>
          <cell r="B100" t="str">
            <v>UASI</v>
          </cell>
          <cell r="C100" t="str">
            <v xml:space="preserve">Statement of Certification - UASI Authorized Agent - By signing below, I hereby certify I am the duly appointed Authorized Agent and have the authority to apply for </v>
          </cell>
          <cell r="D100" t="str">
            <v>this Grant Program and the UASI's application represents the needs for this Grant Program.</v>
          </cell>
          <cell r="AC100" t="str">
            <v>Controlled Equip- Tactical/Armored</v>
          </cell>
        </row>
        <row r="101">
          <cell r="A101">
            <v>3</v>
          </cell>
          <cell r="B101" t="str">
            <v>SA</v>
          </cell>
          <cell r="C101" t="str">
            <v xml:space="preserve">Statement of Certification - State Agency Authorized Agent - By signing below, I hereby certify I am the duly appointed Authorized Agent and have the authority to apply for </v>
          </cell>
          <cell r="D101" t="str">
            <v>this Grant Program and the Agency's application represents the needs for this Grant Program.</v>
          </cell>
        </row>
        <row r="102">
          <cell r="A102">
            <v>4</v>
          </cell>
          <cell r="B102" t="str">
            <v>TA</v>
          </cell>
          <cell r="C102" t="str">
            <v xml:space="preserve">Statement of Certification - Transit Agency Authorized Agent - By signing below, I hereby certify I am the duly appointed Authorized Agent and have the authority to apply for </v>
          </cell>
          <cell r="D102" t="str">
            <v>this Grant Program and the Agency's application represents the needs for this Grant Program.</v>
          </cell>
        </row>
        <row r="103">
          <cell r="A103">
            <v>5</v>
          </cell>
          <cell r="B103" t="str">
            <v>Non-Profit</v>
          </cell>
          <cell r="C103" t="str">
            <v xml:space="preserve">Statement of Certification - Non-Profit Authorized Agent - By signing below, I hereby certify I am the duly appointed Authorized Agent and have the authority to apply for </v>
          </cell>
          <cell r="D103" t="str">
            <v>this Grant Program and the Non-Profit's application represents the needs for this Grant Program.</v>
          </cell>
        </row>
        <row r="105">
          <cell r="AC105" t="str">
            <v>Classroom</v>
          </cell>
        </row>
        <row r="106">
          <cell r="AC106" t="str">
            <v>Field-Based Attendee</v>
          </cell>
        </row>
        <row r="107">
          <cell r="AC107" t="str">
            <v>Field-Based Host</v>
          </cell>
        </row>
        <row r="109">
          <cell r="D109" t="str">
            <v>Facilities &amp; Administration</v>
          </cell>
        </row>
        <row r="111">
          <cell r="A111">
            <v>1</v>
          </cell>
          <cell r="B111" t="str">
            <v>2009-0015</v>
          </cell>
        </row>
        <row r="112">
          <cell r="A112">
            <v>2</v>
          </cell>
          <cell r="B112" t="str">
            <v>2009-0026</v>
          </cell>
        </row>
        <row r="113">
          <cell r="A113">
            <v>3</v>
          </cell>
          <cell r="B113" t="str">
            <v>2009-0004</v>
          </cell>
        </row>
        <row r="114">
          <cell r="A114">
            <v>4</v>
          </cell>
          <cell r="B114" t="str">
            <v>2009-1004</v>
          </cell>
        </row>
        <row r="115">
          <cell r="A115">
            <v>5</v>
          </cell>
          <cell r="B115" t="str">
            <v>2009-0003</v>
          </cell>
        </row>
        <row r="116">
          <cell r="A116">
            <v>6</v>
          </cell>
          <cell r="B116" t="str">
            <v>2009-0019</v>
          </cell>
        </row>
        <row r="117">
          <cell r="A117">
            <v>7</v>
          </cell>
          <cell r="B117" t="str">
            <v>2008-0026</v>
          </cell>
        </row>
        <row r="118">
          <cell r="A118">
            <v>8</v>
          </cell>
          <cell r="B118" t="str">
            <v>2008-0018</v>
          </cell>
        </row>
        <row r="119">
          <cell r="A119">
            <v>9</v>
          </cell>
          <cell r="B119" t="str">
            <v>2008-1018</v>
          </cell>
        </row>
        <row r="120">
          <cell r="A120">
            <v>10</v>
          </cell>
          <cell r="B120" t="str">
            <v>2008-0015</v>
          </cell>
        </row>
        <row r="121">
          <cell r="A121">
            <v>11</v>
          </cell>
          <cell r="B121" t="str">
            <v>2008-0009</v>
          </cell>
        </row>
        <row r="122">
          <cell r="A122">
            <v>12</v>
          </cell>
          <cell r="B122" t="str">
            <v>2008-0008</v>
          </cell>
          <cell r="F122" t="str">
            <v>10% De Minimis</v>
          </cell>
        </row>
        <row r="123">
          <cell r="A123">
            <v>13</v>
          </cell>
          <cell r="B123" t="str">
            <v>2008-0006</v>
          </cell>
          <cell r="F123" t="str">
            <v>S/W</v>
          </cell>
        </row>
        <row r="124">
          <cell r="A124">
            <v>14</v>
          </cell>
          <cell r="B124" t="str">
            <v>2008-0005</v>
          </cell>
          <cell r="F124" t="str">
            <v>SW&amp;B</v>
          </cell>
        </row>
        <row r="125">
          <cell r="A125">
            <v>15</v>
          </cell>
          <cell r="B125" t="str">
            <v>2008-0002</v>
          </cell>
          <cell r="F125" t="str">
            <v>TDC</v>
          </cell>
        </row>
        <row r="126">
          <cell r="A126">
            <v>16</v>
          </cell>
          <cell r="B126" t="str">
            <v>2008-0001</v>
          </cell>
          <cell r="F126" t="str">
            <v>MTDC</v>
          </cell>
        </row>
        <row r="127">
          <cell r="A127">
            <v>17</v>
          </cell>
          <cell r="B127" t="str">
            <v>2007-0111</v>
          </cell>
          <cell r="F127" t="str">
            <v>Other</v>
          </cell>
        </row>
        <row r="128">
          <cell r="A128">
            <v>18</v>
          </cell>
          <cell r="B128" t="str">
            <v>2007-0067</v>
          </cell>
        </row>
        <row r="129">
          <cell r="A129">
            <v>19</v>
          </cell>
          <cell r="B129" t="str">
            <v>2007-0023</v>
          </cell>
        </row>
        <row r="130">
          <cell r="A130">
            <v>20</v>
          </cell>
          <cell r="B130" t="str">
            <v>2007-0008</v>
          </cell>
        </row>
        <row r="131">
          <cell r="A131">
            <v>21</v>
          </cell>
          <cell r="B131" t="str">
            <v>2007-0006</v>
          </cell>
        </row>
        <row r="132">
          <cell r="A132">
            <v>22</v>
          </cell>
          <cell r="B132" t="str">
            <v>2007-0003</v>
          </cell>
        </row>
        <row r="133">
          <cell r="A133">
            <v>23</v>
          </cell>
          <cell r="B133" t="str">
            <v>2007-0002</v>
          </cell>
        </row>
        <row r="134">
          <cell r="A134">
            <v>24</v>
          </cell>
          <cell r="B134" t="str">
            <v>2007-0001</v>
          </cell>
        </row>
        <row r="135">
          <cell r="A135">
            <v>25</v>
          </cell>
          <cell r="B135" t="str">
            <v>2006-0071</v>
          </cell>
        </row>
        <row r="136">
          <cell r="A136">
            <v>26</v>
          </cell>
          <cell r="B136" t="str">
            <v>2006-0061</v>
          </cell>
        </row>
        <row r="137">
          <cell r="A137">
            <v>27</v>
          </cell>
          <cell r="B137" t="str">
            <v>2006-0045</v>
          </cell>
        </row>
        <row r="138">
          <cell r="A138">
            <v>28</v>
          </cell>
          <cell r="B138" t="str">
            <v>2006-0008</v>
          </cell>
        </row>
        <row r="139">
          <cell r="A139">
            <v>29</v>
          </cell>
          <cell r="B139" t="str">
            <v>2006-0001</v>
          </cell>
        </row>
        <row r="140">
          <cell r="A140">
            <v>30</v>
          </cell>
          <cell r="B140" t="str">
            <v>2005-0068</v>
          </cell>
        </row>
        <row r="141">
          <cell r="A141">
            <v>31</v>
          </cell>
          <cell r="B141" t="str">
            <v>2005-0015</v>
          </cell>
        </row>
        <row r="142">
          <cell r="A142">
            <v>32</v>
          </cell>
          <cell r="B142" t="str">
            <v>2005-0002</v>
          </cell>
        </row>
        <row r="163">
          <cell r="A163">
            <v>1</v>
          </cell>
          <cell r="B163" t="str">
            <v>Transit Security Grant Program (TSGP)</v>
          </cell>
          <cell r="H163" t="str">
            <v>Statement of Certification-Approval Authority Body - TSGP</v>
          </cell>
          <cell r="I163" t="str">
            <v>By signing below, I hereby certify that the Transit Agency's application represents the Approval Authority's consensus and needs for the Transit Security Grant Program.</v>
          </cell>
        </row>
        <row r="164">
          <cell r="A164">
            <v>2</v>
          </cell>
          <cell r="B164" t="str">
            <v>Homeland Security Grant Program (HSGP)</v>
          </cell>
          <cell r="H164" t="str">
            <v>Statement of Certification-Approval Authority Body - HSGP only</v>
          </cell>
          <cell r="I164" t="str">
            <v xml:space="preserve">By signing below, I hereby certify that the Operational Area's application represents the Approval Authority's consensus on the Operational Area's Homeland Security </v>
          </cell>
          <cell r="J164" t="str">
            <v>Grant Program needs for the Homeland Security Grant Program.</v>
          </cell>
        </row>
        <row r="165">
          <cell r="A165">
            <v>3</v>
          </cell>
          <cell r="B165" t="str">
            <v>Regional Catastrophic Preparedness Grant Program (RCPGP) NON-COMPETITIVE</v>
          </cell>
          <cell r="H165" t="str">
            <v>Statement of Certification-Approval Authority Body - RCPGP NON-Comp.</v>
          </cell>
          <cell r="I165" t="str">
            <v xml:space="preserve">By signing below, I hereby certify I am the duly appointed Authorized Agent and have the authority to apply for the Non-Competitive Regional Catastrophic Preparedness </v>
          </cell>
          <cell r="J165" t="str">
            <v xml:space="preserve">Grant Program, and the urban area's application represents the needs for the Regional Catastrophic Preparedness Grant Program. </v>
          </cell>
        </row>
        <row r="166">
          <cell r="A166">
            <v>4</v>
          </cell>
          <cell r="B166" t="str">
            <v>Regional Catastrophic Preparedness Grant Program (RCPGP) COMPETITIVE</v>
          </cell>
          <cell r="H166" t="str">
            <v>Statement of Certification-Approval Authority Body - RCPGP COMP.</v>
          </cell>
          <cell r="I166" t="str">
            <v xml:space="preserve">By signing below, I hereby certify I am the duly appointed Authorized Agent and have the authority to apply for the Competitive Regional Catastrophic Preparedness </v>
          </cell>
          <cell r="J166" t="str">
            <v xml:space="preserve">Grant Program, and the urban area's application represents the needs for the Regional Catastrophic Preparedness Grant Program. </v>
          </cell>
        </row>
        <row r="167">
          <cell r="A167">
            <v>5</v>
          </cell>
          <cell r="B167" t="str">
            <v>Public Safety Interoperable Communications (PSIC)</v>
          </cell>
          <cell r="H167" t="str">
            <v>Statement of Certification-Approval Authority Body - PSIC</v>
          </cell>
          <cell r="I167" t="str">
            <v xml:space="preserve">By signing below, I hereby certify I am the duly appointed Authorized Agent and have the authority to apply for the Public Safety Interoperable Communications grant </v>
          </cell>
          <cell r="J167" t="str">
            <v>as described in the Governing Body Resolution, and the entity's application represents the needs for the Public Safety Interoperable Communications grant.</v>
          </cell>
        </row>
        <row r="168">
          <cell r="A168">
            <v>6</v>
          </cell>
          <cell r="B168" t="str">
            <v>PROPOSITION 1B- Waterborne Transit</v>
          </cell>
          <cell r="H168" t="str">
            <v>Statement of Certification-Approval Authority Body - PROP 1B Waterborne Transit</v>
          </cell>
          <cell r="I168" t="str">
            <v xml:space="preserve">By signing below, I hereby certify I am the duly appointed Authorized Agent and have the authority to apply for the Proposition 1B Waterborne Transit Grant Program, and </v>
          </cell>
          <cell r="J168" t="str">
            <v>the Waterborne Transit Authority's application represents the needs for the Proposition 1B Waterborne Transit Grant Program.</v>
          </cell>
        </row>
        <row r="169">
          <cell r="A169">
            <v>7</v>
          </cell>
          <cell r="B169" t="str">
            <v>PROPOSITION 1B- Ports</v>
          </cell>
          <cell r="H169" t="str">
            <v>Statement of Certification-Approval Authority Body - PROP 1B Ports</v>
          </cell>
          <cell r="I169" t="str">
            <v xml:space="preserve">By signing below, I hereby certify I am the duly appointed Authorized Agent and have the authority to apply for the Proposition 1B Port Security Grant Program, and the </v>
          </cell>
          <cell r="J169" t="str">
            <v>Port Authority's application represents the needs for the Proposition 1B Port Security Grant Program.</v>
          </cell>
        </row>
        <row r="170">
          <cell r="A170">
            <v>8</v>
          </cell>
          <cell r="B170" t="str">
            <v>PROPOSITION 1B- Intracity Transit</v>
          </cell>
          <cell r="H170" t="str">
            <v>Statement of Certification-Approval Authority Body - PROP 1B Intracity Transit</v>
          </cell>
          <cell r="I170" t="str">
            <v xml:space="preserve">By signing below, I hereby certify I am the duly appointed Authorized Agent and have the authority to apply for the Proposition 1B Intracity Grant Program, and the City's </v>
          </cell>
          <cell r="J170" t="str">
            <v>application represents the needs for the Proposition 1B Intracity Grant Program.</v>
          </cell>
        </row>
        <row r="171">
          <cell r="A171">
            <v>9</v>
          </cell>
          <cell r="B171" t="str">
            <v>PROPOSITION 1B- Heavy Rail Transit</v>
          </cell>
          <cell r="H171" t="str">
            <v>Statement of Certification-Approval Authority Body - PROP 1B Heavy Rail Transit</v>
          </cell>
          <cell r="I171" t="str">
            <v xml:space="preserve">By signing below, I hereby certify I am the duly appointed Authorized Agent and have the authority to apply for the Proposition 1B Heavy Rail Grant Program, and the Transit </v>
          </cell>
          <cell r="J171" t="str">
            <v>Authority's application represents the needs for the Proposition 1B Heavy Rail Grant Program.</v>
          </cell>
        </row>
        <row r="172">
          <cell r="A172">
            <v>10</v>
          </cell>
          <cell r="B172" t="str">
            <v>Operation Stonegarden</v>
          </cell>
          <cell r="H172" t="str">
            <v>Statement of Certification-Approval Authority Body - Operation Stonegarden</v>
          </cell>
          <cell r="I172" t="str">
            <v>By signing below, I hereby certify I am the duly appointed Authorized Agent and have the authority to apply for the Operation Stonegarden Grant Program, and the</v>
          </cell>
          <cell r="J172" t="str">
            <v>Operational Area's application represents the needs for the Operation Stonegarden Grant Program.</v>
          </cell>
        </row>
        <row r="173">
          <cell r="A173">
            <v>11</v>
          </cell>
          <cell r="B173" t="str">
            <v>Nonprofit Security Grant Program (NSGP)</v>
          </cell>
          <cell r="H173" t="str">
            <v>Statement of Certification-Approval Authority Body - NSGP</v>
          </cell>
          <cell r="I173" t="str">
            <v>By signing below, I hereby certify I am the duly appointed Authorized Agent as described in the Governing Body Resolution and have the authority to apply for the</v>
          </cell>
          <cell r="J173" t="str">
            <v>Nonprofit Security Grant Program, and the organization's application represents the needs for the Nonprofit Security Grant Program.</v>
          </cell>
        </row>
        <row r="174">
          <cell r="A174">
            <v>12</v>
          </cell>
          <cell r="B174" t="str">
            <v>Metropolitan Medical Response System (MMRS)</v>
          </cell>
          <cell r="H174" t="str">
            <v>Statement of Certification-Approval Authority Body - HSGP and MMRS</v>
          </cell>
          <cell r="I174" t="str">
            <v xml:space="preserve">By signing below, I hereby certify that the Operational Area's application represents the Approval Authority's consensus on the Operational Area's Homeland </v>
          </cell>
          <cell r="J174" t="str">
            <v>Security Grant Program needs for the State Homeland Security Grant Program, and Metropolitan Medical Response System.</v>
          </cell>
        </row>
        <row r="175">
          <cell r="A175">
            <v>13</v>
          </cell>
          <cell r="B175" t="str">
            <v>Interoperable Emergency Communications Grant Program (IECGP)</v>
          </cell>
          <cell r="H175" t="str">
            <v>Statement of Certification-Approval Authority Body - IECGP</v>
          </cell>
          <cell r="I175" t="str">
            <v xml:space="preserve">By signing below, I hereby certify I am the duly appointed Authorized Agent and have the authority to apply for the Interoperable Emergency Communications Grant </v>
          </cell>
          <cell r="J175" t="str">
            <v>Program, and the Operational Area's application represents the needs for the Interoperable Emergency Communications Grant Program.</v>
          </cell>
        </row>
        <row r="176">
          <cell r="A176">
            <v>14</v>
          </cell>
          <cell r="B176" t="str">
            <v>Chemical Sector Buffer Zone Protection Plan (Chem-BZPP)</v>
          </cell>
          <cell r="H176" t="str">
            <v>Statement of Certification-Approval Authority Body - CHEM BZPP</v>
          </cell>
          <cell r="I176" t="str">
            <v xml:space="preserve">By signing below, I hereby certify I am the duly appointed Authorized Agent and have the authority to apply for the Chemical Sector Buffer Zone Protection Program, </v>
          </cell>
          <cell r="J176" t="str">
            <v>and the Operational Area's application represents the needs for the Chemical Sector Buffer Zone Protection Program.</v>
          </cell>
        </row>
        <row r="177">
          <cell r="A177">
            <v>15</v>
          </cell>
          <cell r="B177" t="str">
            <v>California Port &amp; Maritime Security Grant Program (CPMSGP)</v>
          </cell>
          <cell r="H177" t="str">
            <v>Statement of Certification-Approval Authority Body - CPMSGP</v>
          </cell>
          <cell r="I177" t="str">
            <v xml:space="preserve">By signing below, I hereby certify I am the duly appointed Authorized Agent and have the authority to apply for the California Port and Maritime Security Grant Program, </v>
          </cell>
          <cell r="J177" t="str">
            <v>and this port authority's application represents the needs for the California Port and Maritime Security Grant Program, as applicable.</v>
          </cell>
        </row>
        <row r="178">
          <cell r="A178">
            <v>16</v>
          </cell>
          <cell r="B178" t="str">
            <v>Buffer Zone Protection Program (BZPP)</v>
          </cell>
          <cell r="H178" t="str">
            <v>Statement of Certification-Approval Authority Body - BZPP</v>
          </cell>
          <cell r="I178" t="str">
            <v xml:space="preserve">By signing below, I hereby certify I am the duly appointed Authorized Agent and have the authority to apply for the Buffer Zone Protection Program, and the Operational </v>
          </cell>
          <cell r="J178" t="str">
            <v>Area's application represents the needs for the Buffer Zone Protection Program.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sheet"/>
      <sheetName val="Authorized Body Of 5"/>
      <sheetName val="Project Ledger"/>
      <sheetName val="Proj Led Mod#1 Sub 052419"/>
      <sheetName val="Proj Led Mod#1 APPRVD 062419"/>
      <sheetName val="Proj Led Cash#1 APPRVD 072219"/>
      <sheetName val="Proj Led MOD#2 sub9-19-19"/>
      <sheetName val="Proj Led MOD#2 Appvd9-25-19"/>
      <sheetName val="Proj Led MOD#3"/>
      <sheetName val="Proj Led MOD#3 Apprvd020520"/>
      <sheetName val="Planning MOD#3"/>
      <sheetName val="Planning MOD#3 Apprvd020520"/>
      <sheetName val="Org MOD#3"/>
      <sheetName val="Org MOD#3 Apprvd020520"/>
      <sheetName val="Equip MOD#3"/>
      <sheetName val="Equip MOD#3 Apprvd020520"/>
      <sheetName val="Train MOD#3"/>
      <sheetName val="Train MOD#3 Apprvd020520"/>
      <sheetName val="Exer MOD#3"/>
      <sheetName val="Exer MOD#3 Apprvd020520"/>
      <sheetName val="M&amp;A MOD#3"/>
      <sheetName val="M&amp;A MOD#3 Apprvd020520"/>
      <sheetName val="Cons-Cont MOD#3"/>
      <sheetName val="Cons-Cont MOD#3 Apprvd020520"/>
      <sheetName val="Personnel MOD#3"/>
      <sheetName val="Personnel MOD#3 Apprvd020520"/>
      <sheetName val="Proj Led CR#2 Apprvd112519"/>
      <sheetName val="Planning CR#2 Apprvd112519"/>
      <sheetName val="Org CR#2 Apprvd112519"/>
      <sheetName val="Equip CR#2 Apprvd112519"/>
      <sheetName val="Train CR#2 Apprvd112519"/>
      <sheetName val="Exer CR#2 Apprvd112519"/>
      <sheetName val="M&amp;A CR#2 Apprvd112519"/>
      <sheetName val="Cons-Cont CR#2 Apprvd112519"/>
      <sheetName val="Personnel CR#2 Apprvd112519"/>
      <sheetName val="Planning MOD#2 sub9-19-19"/>
      <sheetName val="Planning MOD#2 Apprvd9-25-19"/>
      <sheetName val="Org MOD#2"/>
      <sheetName val="Org MOD#2 Apprvd9-25-19"/>
      <sheetName val="Equip MOD#2 sub9-19-19"/>
      <sheetName val="Equip MOD#2 Apprvd9-25-19"/>
      <sheetName val="Train Mod#2 sub9-19-19"/>
      <sheetName val="Train Mod#2 Apprvd9-25-19"/>
      <sheetName val="Exer MOD#2 sub9-19-19"/>
      <sheetName val="Exer MOD#2 Apprvd9-25-19"/>
      <sheetName val="M&amp;A MOD#2 sub9-19-19"/>
      <sheetName val="M&amp;A MOD#2 (2) Apprvd9-25-19"/>
      <sheetName val="Cons-Cont MOD#2 sub9-19-19"/>
      <sheetName val="Cons-Cont MOD#2 Apprvd9-25-19"/>
      <sheetName val="Personnel MOD#2 sub9-19-19"/>
      <sheetName val="Personnel MOD#2 Apprvd9-25-19"/>
      <sheetName val="Planning"/>
      <sheetName val="Planning Mod#1 Sub 052419"/>
      <sheetName val="Planning Mod#1 APPRVD 062419"/>
      <sheetName val="Planning Cash#1 APPRVD 072219"/>
      <sheetName val="Organization"/>
      <sheetName val="Org Mod#1 Sub 052419"/>
      <sheetName val="Org Mod#1 APPRVD 062419"/>
      <sheetName val="Org Cash#1 APPRVD 072219"/>
      <sheetName val="Equipment"/>
      <sheetName val="Equip Mod#1 Sub 052419"/>
      <sheetName val="Equip Mod#1 APPRVD 062419"/>
      <sheetName val="Equip Cash#1 APPRVD 072219"/>
      <sheetName val="Training"/>
      <sheetName val="Train Mod#1 Sub 052419"/>
      <sheetName val="Train Mod#1 APPRVD 062419"/>
      <sheetName val="Exercise"/>
      <sheetName val="Exer Mod#1 Sub 052419"/>
      <sheetName val="Exer Mod#1 APPRVD 062419"/>
      <sheetName val="Exer Cash#1 APPRVD 072219"/>
      <sheetName val="M&amp;A"/>
      <sheetName val="M&amp;A Cash#1 APPRVD 072219"/>
      <sheetName val="Match"/>
      <sheetName val="Indirect Costs"/>
      <sheetName val="Consultant-Contractor"/>
      <sheetName val="Cons-Cont Mod#5 Sub 052419"/>
      <sheetName val="Cons-Cont Mod#5 APPRVD 062419"/>
      <sheetName val="Cons-Cont Cash#1 APPRVD 072219"/>
      <sheetName val="Personnel"/>
      <sheetName val="Personnel Mod#1 Sub 052419"/>
      <sheetName val="Personnel Mod#1 APPRVD 062419"/>
      <sheetName val="Personnel Cash#1 APPRVD 072219"/>
      <sheetName val="Auth. Agent"/>
      <sheetName val="ICR Summary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95">
          <cell r="AW95" t="str">
            <v>Planning</v>
          </cell>
          <cell r="AX95" t="str">
            <v>Planning</v>
          </cell>
        </row>
        <row r="96">
          <cell r="AW96" t="str">
            <v>Organization</v>
          </cell>
          <cell r="AX96" t="str">
            <v>Organization</v>
          </cell>
        </row>
        <row r="97">
          <cell r="AW97" t="str">
            <v>Training</v>
          </cell>
          <cell r="AX97" t="str">
            <v>Training</v>
          </cell>
        </row>
        <row r="98">
          <cell r="AW98" t="str">
            <v>Exercise</v>
          </cell>
          <cell r="AX98" t="str">
            <v>Exercise</v>
          </cell>
        </row>
        <row r="99">
          <cell r="AW99" t="str">
            <v>M&amp;A</v>
          </cell>
          <cell r="AX99" t="str">
            <v>M_A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sheet"/>
      <sheetName val="Authorized Body Of 5"/>
      <sheetName val="FFATA Financial Disclosure"/>
      <sheetName val="Project Ledger"/>
      <sheetName val="Project Ledger Mod#1"/>
      <sheetName val="Planning Mod#1"/>
      <sheetName val="Organization Mod#1"/>
      <sheetName val="Equipment Mod#1"/>
      <sheetName val="Training Mod#1"/>
      <sheetName val="Exercise Mod#1"/>
      <sheetName val="Consultant-Contractor Mod #1"/>
      <sheetName val="Personnel Mod#1"/>
      <sheetName val="Planning"/>
      <sheetName val="Organization"/>
      <sheetName val="Equipment"/>
      <sheetName val="Training"/>
      <sheetName val="Exercise"/>
      <sheetName val="M&amp;A"/>
      <sheetName val="Indirect Costs"/>
      <sheetName val="Consultant-Contractor"/>
      <sheetName val="Personnel"/>
      <sheetName val="Auth. Agent"/>
      <sheetName val="ICR Summary"/>
      <sheetName val="Source"/>
      <sheetName val="FY 2017 BA-UASI submitted 03281"/>
    </sheetNames>
    <definedNames>
      <definedName name="EquipmentButtons_Project_SolAreaSub_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sheet"/>
      <sheetName val="Authorized Body Of 5"/>
      <sheetName val="FFATA Financial Disclosure"/>
      <sheetName val="Project Ledger"/>
      <sheetName val="Proj Led Mod#1 Sub 032818"/>
      <sheetName val="Proj Led Mod#1 APPRVD 032918"/>
      <sheetName val="Proj Led Mod#2 Sub 051118"/>
      <sheetName val="Proj Led Mod#2 APPRVD 051718"/>
      <sheetName val="Proj Led Cash#1 APPRVD 060418"/>
      <sheetName val="Proj Led Mod#3 Sub 062818"/>
      <sheetName val="Proj Led Mod#3 APPRVD 070218"/>
      <sheetName val="Proj Led Cash#2 APPRVD 071318"/>
      <sheetName val="Proj Led Mod#4 Sub 081518"/>
      <sheetName val="Proj Led Mod#4 APPRVD 082918"/>
      <sheetName val="Proj Led Cash#3 APPRVD 091418"/>
      <sheetName val="Proj Led Mod#5 Sub 101718"/>
      <sheetName val="Proj Led Mod#5 APPRVD 103118"/>
      <sheetName val="Proj Led Cash#4 APPRVD 120318"/>
      <sheetName val="Proj Led Mod#6 Sub 020419"/>
      <sheetName val="Proj Led Mod#6 APPRVD 022219"/>
      <sheetName val="Proj Led Cash#5 APPRVD 031219"/>
      <sheetName val="Proj Led Mod#7"/>
      <sheetName val="Proj Led Mod#7 APPRVD"/>
      <sheetName val="Planning Mod#7"/>
      <sheetName val="Planning Mod#7 APPRVD"/>
      <sheetName val="Org Mod#7"/>
      <sheetName val="Org Mod#7 APPRVD"/>
      <sheetName val="Equip Mod#7"/>
      <sheetName val="Equip Mod#7 APPRVD"/>
      <sheetName val="Train Mod#7"/>
      <sheetName val="Train Mod#7 APPRVD"/>
      <sheetName val="Exer Mod#7"/>
      <sheetName val="Exer Mod#7 APPRVD"/>
      <sheetName val="M&amp;A Mod#7"/>
      <sheetName val="M&amp;A Mod#7 APPRVD"/>
      <sheetName val="Cons-Cont Mod#7"/>
      <sheetName val="Cons-Cont Mod#7 APPRVD"/>
      <sheetName val="Personnel Mod#7"/>
      <sheetName val="Personnel Mod#7 APPRVD"/>
      <sheetName val="Proj Led Cash#6 APPRVD"/>
      <sheetName val="Planning Cash#6 APPRVD"/>
      <sheetName val="Org Cash#6 APPRVD"/>
      <sheetName val="Equip Cash#6 APPRVD"/>
      <sheetName val="Train Cash#6 APPRVD"/>
      <sheetName val="Exer Cash#6 APPRVD"/>
      <sheetName val="M&amp;A Cash#6 APPRVD"/>
      <sheetName val="Cons-Cont Cash#6 APPRVD"/>
      <sheetName val="Personnel Cash#6 APPRVD"/>
      <sheetName val="Proj Led Mod#8"/>
      <sheetName val="Planning Mod#8"/>
      <sheetName val="Org Mod#8"/>
      <sheetName val="Equip Mod#8"/>
      <sheetName val="Train Mod#8"/>
      <sheetName val="Exer Mod#8"/>
      <sheetName val="M&amp;A Mod#8"/>
      <sheetName val="Cons-Cont Mod#8"/>
      <sheetName val="Personnel Mod#8"/>
      <sheetName val="Planning"/>
      <sheetName val="Planning Mod#1 Sub 032818"/>
      <sheetName val="Planning Mod#1 APPRVD 032918"/>
      <sheetName val="Planning Mod#2 Sub 051118"/>
      <sheetName val="Planning Mod#2 APPRVD 051718"/>
      <sheetName val="Planning Cash#1 APPRVD 060418"/>
      <sheetName val="Planning Mod#3 Sub 062818"/>
      <sheetName val="Planning Mod#3 APPRVD 070218"/>
      <sheetName val="Planning Cash#2 APPRVD 071318"/>
      <sheetName val="Planning Cash#3 APPRVD 091418"/>
      <sheetName val="Planning Mod#5 Sub 101718"/>
      <sheetName val="Planning Mod#5 APPRVD 103118"/>
      <sheetName val="Planning Cash#4 APPRVD 120318"/>
      <sheetName val="Planning Mod#6 Sub 020419"/>
      <sheetName val="Planning Mod#6 APPRVD 022219"/>
      <sheetName val="Planning Cash#5 APPRVD 031219"/>
      <sheetName val="Organization"/>
      <sheetName val="Org Mod#1 Sub 032818"/>
      <sheetName val="Org Mod#1 APPRVD 032918"/>
      <sheetName val="Org Mod#2 Sub 051118"/>
      <sheetName val="Org Mod#2 APPRVD 051718"/>
      <sheetName val="Org Cash#1 APPRVD 060418"/>
      <sheetName val="Org Mod#3 Sub 062818"/>
      <sheetName val="Org Mod#3 APPRVD 070218"/>
      <sheetName val="Org Cash#2 APPRVD 071318"/>
      <sheetName val="Org Mod#4 Sub 081518"/>
      <sheetName val="Org Mod#4 APPRVD 082918"/>
      <sheetName val="Org Cash#3 APPRVD 091418"/>
      <sheetName val="Org Mod#5 Sub 101718"/>
      <sheetName val="Org Mod#5 APPRVD 103118"/>
      <sheetName val="Org Cash#4 APPRVD 120318"/>
      <sheetName val="Org Mod#6 Sub 020419"/>
      <sheetName val="Org Mod#6 APPRVD 022219"/>
      <sheetName val="Org Cash#5 APPRVD 031219"/>
      <sheetName val="Equipment"/>
      <sheetName val="Equip Mod#1 Sub 032818"/>
      <sheetName val="Equip Mod#1 APPRVD 032918"/>
      <sheetName val="Equip Mod#3 Sub 062818"/>
      <sheetName val="Equip Mod#3 APPRVD 070218"/>
      <sheetName val="Equip Cash#2 APPRVD 071318"/>
      <sheetName val="Equip Mod#4 Sub 081518"/>
      <sheetName val="Equip Mod#4 APPRVD 082918"/>
      <sheetName val="Equip Cash#4 APPRVD 091418"/>
      <sheetName val="Equip Mod#5 Sub 101718"/>
      <sheetName val="Equip Mod#5 APPRVD 103118"/>
      <sheetName val="Equip Cash#4 APPRVD 120318"/>
      <sheetName val="Equip Mod#6 Sub 020419"/>
      <sheetName val="Equip Mod#6 APPRVD 022219"/>
      <sheetName val="Equip Cash#5 APPRVD 031219"/>
      <sheetName val="Training"/>
      <sheetName val="Train Mod#1 Sub 032818"/>
      <sheetName val="Train Mod#1 APPRVD 032918"/>
      <sheetName val="Train Mod#6 Sub 020419"/>
      <sheetName val="Train Mod#6 APPRVD 022219"/>
      <sheetName val="Train Cash#5 APPRVD 031219"/>
      <sheetName val="Exercise"/>
      <sheetName val="Exer Mod#1 Sub 032818"/>
      <sheetName val="Exer Mod#1 APPRVD 032918"/>
      <sheetName val="Exer Mod#2 Sub 051118"/>
      <sheetName val="Exer Mod#2 APPRVD 051718"/>
      <sheetName val="Exer Mood#6 Sub 020419"/>
      <sheetName val="Exer Mood#6 APPRVD 022219"/>
      <sheetName val="Exer Cash#5 APPRVD 031219"/>
      <sheetName val="M&amp;A"/>
      <sheetName val="M&amp;A Mod#2 Sub 051118"/>
      <sheetName val="M&amp;A Mod#2 APPRVD 051718"/>
      <sheetName val="M&amp;A Cash#1 APPRVD 060418"/>
      <sheetName val="M&amp;A Mod#3 Sub 062818"/>
      <sheetName val="M&amp;A Mod#3 APPRVD 070218"/>
      <sheetName val="M&amp;A Cash#2 APPRVD 071318"/>
      <sheetName val="M&amp;A Mod#4 Sub 081518"/>
      <sheetName val="M&amp;A Mod#4 APPRVD 082918"/>
      <sheetName val="M&amp;A Cash#3 APPRVD 091418"/>
      <sheetName val="M&amp;A Mod#5 Sub 101718"/>
      <sheetName val="M&amp;A Mod#5 APPRVD 103118"/>
      <sheetName val="M&amp;A Cash#4 APPRVD 120318"/>
      <sheetName val="M&amp;A Mod#6 Sub 020419"/>
      <sheetName val="M&amp;A Mod#6 APPRVD 022219"/>
      <sheetName val="M&amp;A Cash#5 APPRVD 031219"/>
      <sheetName val="Indirect Costs "/>
      <sheetName val="Consultant-Contractor"/>
      <sheetName val="Cons-Cont Mod#1 Sub 032818"/>
      <sheetName val="Cons-Cont Mod#1 APPRVD 032918"/>
      <sheetName val="Cons-Cont Mod#2 Sub 051118"/>
      <sheetName val="Cons-Cont Mod#2 APPRVD 051718"/>
      <sheetName val="Cons-Cont Cash#1 APPRVD 060418"/>
      <sheetName val="Cons-Cont Mod#4 Sub 081518"/>
      <sheetName val="Cons-Cont Mod#4 APPRVD 082918"/>
      <sheetName val="Cons-Cont Cash#3 APPRVD 091418"/>
      <sheetName val="Cons-Cont Mod#5 Sub 101718"/>
      <sheetName val="Cons-Cont Mod#5 APPRVD 103118"/>
      <sheetName val="Cons-Cont Cash#4 APPRVD 120318"/>
      <sheetName val="Cons-Cont Mod#6 Sub 020419"/>
      <sheetName val="Cons-Cont Mod#6 APPRVD 022219"/>
      <sheetName val="Cons-Cont Cash#5 APPRVD 031219"/>
      <sheetName val="Personnel"/>
      <sheetName val="Personnel Mod#1 Sub 032818"/>
      <sheetName val="Personnel Mod#1 APRPVD 032918"/>
      <sheetName val="Personnel Mod#2 Sub 051118"/>
      <sheetName val="Personnel Mod#2 APPRVD 051718"/>
      <sheetName val="Personnel Cash#1 APPRVD 060418"/>
      <sheetName val="Personnel Mod#3 Sub 062818"/>
      <sheetName val="Personnel Mod#3 APPRVD 070218"/>
      <sheetName val="Personnel Cash#2 APPRVD 071318"/>
      <sheetName val="Personnel Mod#4 Sub 081518"/>
      <sheetName val="Personnel Mod#4 APPRVD 082918"/>
      <sheetName val="Personnel Cash#3 APPRVD 091418"/>
      <sheetName val="Personnel Mod#5 Sub 101718"/>
      <sheetName val="Personnel Mod#5 APPRVD 103118"/>
      <sheetName val="Personnel Cash#4 APPRVD 120318"/>
      <sheetName val="Personnel Mod#6 Sub 020419"/>
      <sheetName val="Personnel Mod#6 APPRVD 022219"/>
      <sheetName val="Personnel Cash#5 APPRVD 031219"/>
      <sheetName val="Auth. Agent"/>
      <sheetName val="ICR Summary"/>
      <sheetName val="Source"/>
      <sheetName val="FY 2017 BA-UASI Mod#8 submitted"/>
    </sheetNames>
    <definedNames>
      <definedName name="EquipmentButtons_Project_SolAreaSub_Hid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sheet"/>
      <sheetName val="Authorized Body Of 5"/>
      <sheetName val="FFATA Financial Disclosure"/>
      <sheetName val="Project Ledger"/>
      <sheetName val="Proj Led Mod#1 Sub 032818"/>
      <sheetName val="Proj Led Mod#1 APPRVD 032918"/>
      <sheetName val="Proj Led Mod#2 Sub 051118"/>
      <sheetName val="Proj Led Mod#2 APPRVD 051718"/>
      <sheetName val="Proj Led Cash#1 APPRVD 060418"/>
      <sheetName val="Proj Led Mod#3 Sub 062818"/>
      <sheetName val="Proj Led Mod#3 APPRVD 070218"/>
      <sheetName val="Proj Led Cash#2 APPRVD 071318"/>
      <sheetName val="Proj Led Mod#4 Sub 081518"/>
      <sheetName val="Proj Led Mod#4 APPRVD 082918"/>
      <sheetName val="Proj Led Cash#3 APPRVD 091418"/>
      <sheetName val="Proj Led Mod#5 Sub 101718"/>
      <sheetName val="Proj Led Mod#5 APPRVD 103118"/>
      <sheetName val="Proj Led Cash#4 APPRVD 1203 (2"/>
      <sheetName val="Proj Led Mod#6"/>
      <sheetName val="Planning Mod#6"/>
      <sheetName val="Org Mod#6"/>
      <sheetName val="Equip Mod#6"/>
      <sheetName val="Train Mod#6"/>
      <sheetName val="Exer Mod#6"/>
      <sheetName val="M&amp;A Mod#6"/>
      <sheetName val="Cons-Cont Mod#6"/>
      <sheetName val="Personnel Mod#6"/>
      <sheetName val="Planning"/>
      <sheetName val="Planning Mod#1 Sub 032818"/>
      <sheetName val="Planning Mod#1 APPRVD 032918"/>
      <sheetName val="Planning Mod#2 Sub 051118"/>
      <sheetName val="Planning Mod#2 APPRVD 051718"/>
      <sheetName val="Planning Cash#1 APPRVD 060418"/>
      <sheetName val="Planning Mod#3 Sub 062818"/>
      <sheetName val="Planning Mod#3 APPRVD 070218"/>
      <sheetName val="Planning Cash#2 APPRVD 071318"/>
      <sheetName val="Planning Cash#3 APPRVD 091418"/>
      <sheetName val="Planning Mod#5 Sub 101718"/>
      <sheetName val="Planning Mod#5 APPRVD 103118"/>
      <sheetName val="Planning Cash#4 APPRVD 120318"/>
      <sheetName val="Organization"/>
      <sheetName val="Org Mod#1 Sub 032818"/>
      <sheetName val="Org Mod#1 APPRVD 032918"/>
      <sheetName val="Org Mod#2 Sub 051118"/>
      <sheetName val="Org Mod#2 APPRVD 051718"/>
      <sheetName val="Org Cash#1 APPRVD 060418"/>
      <sheetName val="Org Mod#3 Sub 062818"/>
      <sheetName val="Org Mod#3 APPRVD 070218"/>
      <sheetName val="Org Cash#2 APPRVD 071318"/>
      <sheetName val="Org Mod#4 Sub 081518"/>
      <sheetName val="Org Mod#4 APPRVD 082918"/>
      <sheetName val="Org Cash#3 APPRVD 091418"/>
      <sheetName val="Org Mod#5 Sub 101718"/>
      <sheetName val="Org Mod#5 APPRVD 103118"/>
      <sheetName val="Org Cash#4 APPRVD 120318"/>
      <sheetName val="Equipment"/>
      <sheetName val="Equip Mod#1 Sub 032818"/>
      <sheetName val="Equip Mod#1 APPRVD 032918"/>
      <sheetName val="Equip Mod#3 Sub 062818"/>
      <sheetName val="Equip Mod#3 APPRVD 070218"/>
      <sheetName val="Equip Cash#2 APPRVD 071318"/>
      <sheetName val="Equip Mod#4 Sub 081518"/>
      <sheetName val="Equip Mod#4 APPRVD 082918"/>
      <sheetName val="Equip Cash#4 APPRVD 091418"/>
      <sheetName val="Equip Mod#5 Sub 101718"/>
      <sheetName val="Equip Mod#5 APPRVD 103118"/>
      <sheetName val="Equip Cash#4 APPRVD 120318"/>
      <sheetName val="Training"/>
      <sheetName val="Train Mod#1 Sub 032818"/>
      <sheetName val="Train Mod#1 APPRVD 032918"/>
      <sheetName val="Exercise"/>
      <sheetName val="Exer Mod#1 Sub 032818"/>
      <sheetName val="Exer Mod#1 APPRVD 032918"/>
      <sheetName val="Exer Mod#2 Sub 051118"/>
      <sheetName val="Exer Mod#2 APPRVD 051718"/>
      <sheetName val="M&amp;A"/>
      <sheetName val="M&amp;A Mod#2 Sub 051118"/>
      <sheetName val="M&amp;A Mod#2 APPRVD 051718"/>
      <sheetName val="M&amp;A Cash#1 APPRVD 060418"/>
      <sheetName val="M&amp;A Mod#3 Sub 062818"/>
      <sheetName val="M&amp;A Mod#3 APPRVD 070218"/>
      <sheetName val="M&amp;A Cash#2 APPRVD 071318"/>
      <sheetName val="M&amp;A Mod#4 Sub 081518"/>
      <sheetName val="M&amp;A Mod#4 APPRVD 082918"/>
      <sheetName val="M&amp;A Cash#3 APPRVD 091418"/>
      <sheetName val="M&amp;A Mod#5 Sub 101718"/>
      <sheetName val="M&amp;A Mod#5 APPRVD 103118"/>
      <sheetName val="M&amp;A Cash#4 APPRVD 120318"/>
      <sheetName val="Indirect Costs "/>
      <sheetName val="Consultant-Contractor"/>
      <sheetName val="Cons-Cont Mod#1 Sub 032818"/>
      <sheetName val="Cons-Cont Mod#1 APPRVD 032918"/>
      <sheetName val="Cons-Cont Mod#2 Sub 051118"/>
      <sheetName val="Cons-Cont Mod#2 APPRVD 051718"/>
      <sheetName val="Cons-Cont Cash#1 APPRVD 060418"/>
      <sheetName val="Cons-Cont Mod#4 Sub 081518"/>
      <sheetName val="Cons-Cont Mod#4 APPRVD 082918"/>
      <sheetName val="Cons-Cont Cash#3 APPRVD 091418"/>
      <sheetName val="Cons-Cont Mod#5 Sub 101718"/>
      <sheetName val="Cons-Cont Mod#5 APPRVD 103118"/>
      <sheetName val="Cons-Cont Cash#4 APPRVD 120318"/>
      <sheetName val="Personnel"/>
      <sheetName val="Personnel Mod#1 Sub 032818"/>
      <sheetName val="Personnel Mod#1 APRPVD 032918"/>
      <sheetName val="Personnel Mod#2 Sub 051118"/>
      <sheetName val="Personnel Mod#2 APPRVD 051718"/>
      <sheetName val="Personnel Cash#1 APPRVD 060418"/>
      <sheetName val="Personnel Mod#3 Sub 062818"/>
      <sheetName val="Personnel Mod#3 APPRVD 070218"/>
      <sheetName val="Personnel Cash#2 APPRVD 071318"/>
      <sheetName val="Personnel Mod#4 Sub 081518"/>
      <sheetName val="Personnel Mod#4 APPRVD 082918"/>
      <sheetName val="Personnel Cash#3 APPRVD 091418"/>
      <sheetName val="Personnel Mod#5 Sub 101718"/>
      <sheetName val="Personnel Mod#5 APPRVD 103118"/>
      <sheetName val="Personnel Cash#4 APPRVD 120318"/>
      <sheetName val="Auth. Agent"/>
      <sheetName val="ICR Summary"/>
      <sheetName val="Source"/>
      <sheetName val="FY 2017 BA-UASI - Mod 6 - submi"/>
    </sheetNames>
    <definedNames>
      <definedName name="EquipmentButtons_Project_SolAreaSub_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FE4D-5898-4274-AF02-7E74024B41CE}">
  <sheetPr>
    <tabColor rgb="FF00B0F0"/>
  </sheetPr>
  <dimension ref="A1:J335"/>
  <sheetViews>
    <sheetView showGridLines="0" showZeros="0" tabSelected="1" topLeftCell="A36" zoomScale="80" zoomScaleNormal="80" zoomScaleSheetLayoutView="142" workbookViewId="0">
      <selection activeCell="H48" sqref="H48"/>
    </sheetView>
  </sheetViews>
  <sheetFormatPr defaultColWidth="9.1796875" defaultRowHeight="12.5" x14ac:dyDescent="0.25"/>
  <cols>
    <col min="1" max="1" width="10" style="1" customWidth="1"/>
    <col min="2" max="2" width="34.7265625" style="1" customWidth="1"/>
    <col min="3" max="3" width="14.7265625" style="1" customWidth="1"/>
    <col min="4" max="4" width="23.1796875" style="1" customWidth="1"/>
    <col min="5" max="5" width="13" style="1" customWidth="1"/>
    <col min="6" max="6" width="11.81640625" style="1" customWidth="1"/>
    <col min="7" max="7" width="11.1796875" style="1" customWidth="1"/>
    <col min="8" max="8" width="23.1796875" style="1" customWidth="1"/>
    <col min="9" max="9" width="19.7265625" style="1" customWidth="1"/>
    <col min="10" max="10" width="17.54296875" style="1" customWidth="1"/>
    <col min="11" max="16384" width="9.1796875" style="1"/>
  </cols>
  <sheetData>
    <row r="1" spans="1:10" x14ac:dyDescent="0.25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33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3"/>
      <c r="J2" s="33"/>
    </row>
    <row r="3" spans="1:10" ht="15" x14ac:dyDescent="0.25">
      <c r="A3" s="28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27" t="s">
        <v>9</v>
      </c>
      <c r="J3" s="25"/>
    </row>
    <row r="4" spans="1:10" ht="30" x14ac:dyDescent="0.25">
      <c r="A4" s="29"/>
      <c r="B4" s="31"/>
      <c r="C4" s="31"/>
      <c r="D4" s="31"/>
      <c r="E4" s="31"/>
      <c r="F4" s="31"/>
      <c r="G4" s="31"/>
      <c r="H4" s="31"/>
      <c r="I4" s="27"/>
      <c r="J4" s="25" t="s">
        <v>110</v>
      </c>
    </row>
    <row r="5" spans="1:10" ht="15" x14ac:dyDescent="0.25">
      <c r="A5" s="30"/>
      <c r="B5" s="31"/>
      <c r="C5" s="31"/>
      <c r="D5" s="31"/>
      <c r="E5" s="31"/>
      <c r="F5" s="31"/>
      <c r="G5" s="31"/>
      <c r="H5" s="31"/>
      <c r="I5" s="27"/>
      <c r="J5" s="26"/>
    </row>
    <row r="6" spans="1:10" ht="15" x14ac:dyDescent="0.25">
      <c r="A6" s="2"/>
      <c r="B6" s="3"/>
      <c r="C6" s="4"/>
      <c r="D6" s="4"/>
      <c r="E6" s="4"/>
      <c r="F6" s="4"/>
      <c r="G6" s="4"/>
      <c r="H6" s="5"/>
      <c r="I6" s="6">
        <f>SUM(I7:I41)</f>
        <v>3725026</v>
      </c>
      <c r="J6" s="6">
        <v>3725026</v>
      </c>
    </row>
    <row r="7" spans="1:10" s="14" customFormat="1" ht="28" x14ac:dyDescent="0.25">
      <c r="A7" s="7">
        <v>101</v>
      </c>
      <c r="B7" s="8" t="s">
        <v>10</v>
      </c>
      <c r="C7" s="9" t="s">
        <v>11</v>
      </c>
      <c r="D7" s="9" t="s">
        <v>12</v>
      </c>
      <c r="E7" s="10" t="s">
        <v>13</v>
      </c>
      <c r="F7" s="10" t="s">
        <v>14</v>
      </c>
      <c r="G7" s="11" t="s">
        <v>15</v>
      </c>
      <c r="H7" s="10" t="s">
        <v>16</v>
      </c>
      <c r="I7" s="12">
        <f>107452+88298+30+27671+36628</f>
        <v>260079</v>
      </c>
      <c r="J7" s="13">
        <v>260079</v>
      </c>
    </row>
    <row r="8" spans="1:10" s="14" customFormat="1" ht="28" x14ac:dyDescent="0.25">
      <c r="A8" s="7">
        <v>102</v>
      </c>
      <c r="B8" s="8" t="s">
        <v>17</v>
      </c>
      <c r="C8" s="9" t="s">
        <v>18</v>
      </c>
      <c r="D8" s="9" t="s">
        <v>19</v>
      </c>
      <c r="E8" s="10" t="s">
        <v>13</v>
      </c>
      <c r="F8" s="10" t="s">
        <v>14</v>
      </c>
      <c r="G8" s="11" t="s">
        <v>15</v>
      </c>
      <c r="H8" s="10" t="s">
        <v>20</v>
      </c>
      <c r="I8" s="12">
        <f>40084+62851+13805+44919+3895+384446+63318+133585+17461</f>
        <v>764364</v>
      </c>
      <c r="J8" s="13">
        <v>764364</v>
      </c>
    </row>
    <row r="9" spans="1:10" s="14" customFormat="1" ht="28" x14ac:dyDescent="0.25">
      <c r="A9" s="7">
        <v>102</v>
      </c>
      <c r="B9" s="8" t="s">
        <v>22</v>
      </c>
      <c r="C9" s="9" t="s">
        <v>18</v>
      </c>
      <c r="D9" s="9" t="s">
        <v>19</v>
      </c>
      <c r="E9" s="10" t="s">
        <v>13</v>
      </c>
      <c r="F9" s="10" t="s">
        <v>14</v>
      </c>
      <c r="G9" s="11" t="s">
        <v>15</v>
      </c>
      <c r="H9" s="10" t="s">
        <v>20</v>
      </c>
      <c r="I9" s="12">
        <v>250000</v>
      </c>
      <c r="J9" s="13">
        <v>250000</v>
      </c>
    </row>
    <row r="10" spans="1:10" s="14" customFormat="1" ht="28" x14ac:dyDescent="0.25">
      <c r="A10" s="7">
        <v>102</v>
      </c>
      <c r="B10" s="15" t="s">
        <v>23</v>
      </c>
      <c r="C10" s="9" t="s">
        <v>18</v>
      </c>
      <c r="D10" s="15" t="s">
        <v>24</v>
      </c>
      <c r="E10" s="15" t="s">
        <v>13</v>
      </c>
      <c r="F10" s="15" t="s">
        <v>14</v>
      </c>
      <c r="G10" s="15" t="s">
        <v>15</v>
      </c>
      <c r="H10" s="15" t="s">
        <v>24</v>
      </c>
      <c r="I10" s="12">
        <v>127924</v>
      </c>
      <c r="J10" s="13">
        <v>127924</v>
      </c>
    </row>
    <row r="11" spans="1:10" s="14" customFormat="1" ht="14" x14ac:dyDescent="0.25">
      <c r="A11" s="7">
        <v>203</v>
      </c>
      <c r="B11" s="8" t="s">
        <v>25</v>
      </c>
      <c r="C11" s="9" t="s">
        <v>26</v>
      </c>
      <c r="D11" s="9" t="s">
        <v>24</v>
      </c>
      <c r="E11" s="10" t="s">
        <v>13</v>
      </c>
      <c r="F11" s="10" t="s">
        <v>14</v>
      </c>
      <c r="G11" s="11" t="s">
        <v>15</v>
      </c>
      <c r="H11" s="10" t="s">
        <v>24</v>
      </c>
      <c r="I11" s="12">
        <f>160001-6571</f>
        <v>153430</v>
      </c>
      <c r="J11" s="13">
        <v>153430</v>
      </c>
    </row>
    <row r="12" spans="1:10" s="14" customFormat="1" ht="28" x14ac:dyDescent="0.25">
      <c r="A12" s="7">
        <v>203</v>
      </c>
      <c r="B12" s="8" t="s">
        <v>27</v>
      </c>
      <c r="C12" s="9" t="s">
        <v>28</v>
      </c>
      <c r="D12" s="9" t="s">
        <v>29</v>
      </c>
      <c r="E12" s="10" t="s">
        <v>13</v>
      </c>
      <c r="F12" s="10" t="s">
        <v>14</v>
      </c>
      <c r="G12" s="11" t="s">
        <v>15</v>
      </c>
      <c r="H12" s="10" t="s">
        <v>30</v>
      </c>
      <c r="I12" s="12">
        <f>25000-2196-933-895</f>
        <v>20976</v>
      </c>
      <c r="J12" s="13">
        <v>20976</v>
      </c>
    </row>
    <row r="13" spans="1:10" s="16" customFormat="1" ht="28" x14ac:dyDescent="0.25">
      <c r="A13" s="7">
        <v>203</v>
      </c>
      <c r="B13" s="8" t="s">
        <v>31</v>
      </c>
      <c r="C13" s="9" t="s">
        <v>32</v>
      </c>
      <c r="D13" s="9" t="s">
        <v>33</v>
      </c>
      <c r="E13" s="10" t="s">
        <v>13</v>
      </c>
      <c r="F13" s="10" t="s">
        <v>14</v>
      </c>
      <c r="G13" s="11" t="s">
        <v>15</v>
      </c>
      <c r="H13" s="10" t="s">
        <v>34</v>
      </c>
      <c r="I13" s="12">
        <v>132508</v>
      </c>
      <c r="J13" s="13">
        <v>132508</v>
      </c>
    </row>
    <row r="14" spans="1:10" s="14" customFormat="1" ht="28" x14ac:dyDescent="0.25">
      <c r="A14" s="7">
        <v>203</v>
      </c>
      <c r="B14" s="8" t="s">
        <v>35</v>
      </c>
      <c r="C14" s="9" t="s">
        <v>36</v>
      </c>
      <c r="D14" s="9" t="s">
        <v>37</v>
      </c>
      <c r="E14" s="10" t="s">
        <v>13</v>
      </c>
      <c r="F14" s="10" t="s">
        <v>14</v>
      </c>
      <c r="G14" s="11" t="s">
        <v>15</v>
      </c>
      <c r="H14" s="10" t="s">
        <v>30</v>
      </c>
      <c r="I14" s="12">
        <f>100000+6571+61017+7690-18250-742+2196</f>
        <v>158482</v>
      </c>
      <c r="J14" s="13">
        <v>158482</v>
      </c>
    </row>
    <row r="15" spans="1:10" s="16" customFormat="1" ht="28" x14ac:dyDescent="0.25">
      <c r="A15" s="7">
        <v>205</v>
      </c>
      <c r="B15" s="8" t="s">
        <v>38</v>
      </c>
      <c r="C15" s="17" t="s">
        <v>39</v>
      </c>
      <c r="D15" s="17" t="s">
        <v>40</v>
      </c>
      <c r="E15" s="18" t="s">
        <v>13</v>
      </c>
      <c r="F15" s="18" t="s">
        <v>14</v>
      </c>
      <c r="G15" s="19" t="s">
        <v>15</v>
      </c>
      <c r="H15" s="19" t="s">
        <v>34</v>
      </c>
      <c r="I15" s="12">
        <v>55000</v>
      </c>
      <c r="J15" s="13">
        <v>55000</v>
      </c>
    </row>
    <row r="16" spans="1:10" s="16" customFormat="1" ht="28" x14ac:dyDescent="0.25">
      <c r="A16" s="7">
        <v>205</v>
      </c>
      <c r="B16" s="8" t="s">
        <v>41</v>
      </c>
      <c r="C16" s="9" t="s">
        <v>32</v>
      </c>
      <c r="D16" s="9" t="s">
        <v>33</v>
      </c>
      <c r="E16" s="10" t="s">
        <v>13</v>
      </c>
      <c r="F16" s="10" t="s">
        <v>14</v>
      </c>
      <c r="G16" s="11" t="s">
        <v>15</v>
      </c>
      <c r="H16" s="10" t="s">
        <v>34</v>
      </c>
      <c r="I16" s="12">
        <f>296547-376</f>
        <v>296171</v>
      </c>
      <c r="J16" s="13">
        <v>296171</v>
      </c>
    </row>
    <row r="17" spans="1:10" s="14" customFormat="1" ht="42" x14ac:dyDescent="0.25">
      <c r="A17" s="7">
        <v>207</v>
      </c>
      <c r="B17" s="8" t="s">
        <v>43</v>
      </c>
      <c r="C17" s="9" t="s">
        <v>44</v>
      </c>
      <c r="D17" s="9" t="s">
        <v>45</v>
      </c>
      <c r="E17" s="10" t="s">
        <v>13</v>
      </c>
      <c r="F17" s="10" t="s">
        <v>14</v>
      </c>
      <c r="G17" s="11" t="s">
        <v>15</v>
      </c>
      <c r="H17" s="10" t="s">
        <v>46</v>
      </c>
      <c r="I17" s="12">
        <f>66620</f>
        <v>66620</v>
      </c>
      <c r="J17" s="13">
        <v>66620</v>
      </c>
    </row>
    <row r="18" spans="1:10" s="16" customFormat="1" ht="42" x14ac:dyDescent="0.25">
      <c r="A18" s="7">
        <v>207</v>
      </c>
      <c r="B18" s="8" t="s">
        <v>47</v>
      </c>
      <c r="C18" s="9" t="s">
        <v>48</v>
      </c>
      <c r="D18" s="9" t="s">
        <v>49</v>
      </c>
      <c r="E18" s="10" t="s">
        <v>13</v>
      </c>
      <c r="F18" s="10" t="s">
        <v>14</v>
      </c>
      <c r="G18" s="11" t="s">
        <v>15</v>
      </c>
      <c r="H18" s="10" t="s">
        <v>42</v>
      </c>
      <c r="I18" s="12">
        <v>11547</v>
      </c>
      <c r="J18" s="13">
        <v>11547</v>
      </c>
    </row>
    <row r="19" spans="1:10" s="14" customFormat="1" ht="42" x14ac:dyDescent="0.25">
      <c r="A19" s="7">
        <v>207</v>
      </c>
      <c r="B19" s="8" t="s">
        <v>50</v>
      </c>
      <c r="C19" s="9" t="s">
        <v>44</v>
      </c>
      <c r="D19" s="9" t="s">
        <v>45</v>
      </c>
      <c r="E19" s="10" t="s">
        <v>13</v>
      </c>
      <c r="F19" s="10" t="s">
        <v>14</v>
      </c>
      <c r="G19" s="11" t="s">
        <v>15</v>
      </c>
      <c r="H19" s="10" t="s">
        <v>46</v>
      </c>
      <c r="I19" s="12">
        <v>5081</v>
      </c>
      <c r="J19" s="13">
        <v>5081</v>
      </c>
    </row>
    <row r="20" spans="1:10" s="14" customFormat="1" ht="42" x14ac:dyDescent="0.25">
      <c r="A20" s="7">
        <v>207</v>
      </c>
      <c r="B20" s="8" t="s">
        <v>51</v>
      </c>
      <c r="C20" s="9" t="s">
        <v>52</v>
      </c>
      <c r="D20" s="9" t="s">
        <v>49</v>
      </c>
      <c r="E20" s="10" t="s">
        <v>13</v>
      </c>
      <c r="F20" s="10" t="s">
        <v>14</v>
      </c>
      <c r="G20" s="11" t="s">
        <v>15</v>
      </c>
      <c r="H20" s="10" t="s">
        <v>42</v>
      </c>
      <c r="I20" s="12">
        <f>175000-1200</f>
        <v>173800</v>
      </c>
      <c r="J20" s="13">
        <v>173800</v>
      </c>
    </row>
    <row r="21" spans="1:10" s="14" customFormat="1" ht="28" x14ac:dyDescent="0.25">
      <c r="A21" s="7">
        <v>207</v>
      </c>
      <c r="B21" s="8" t="s">
        <v>53</v>
      </c>
      <c r="C21" s="9" t="s">
        <v>54</v>
      </c>
      <c r="D21" s="9" t="s">
        <v>55</v>
      </c>
      <c r="E21" s="10" t="s">
        <v>13</v>
      </c>
      <c r="F21" s="10" t="s">
        <v>14</v>
      </c>
      <c r="G21" s="11" t="s">
        <v>15</v>
      </c>
      <c r="H21" s="10" t="s">
        <v>42</v>
      </c>
      <c r="I21" s="12">
        <f>54000-11610</f>
        <v>42390</v>
      </c>
      <c r="J21" s="13">
        <v>42390</v>
      </c>
    </row>
    <row r="22" spans="1:10" s="14" customFormat="1" ht="84" x14ac:dyDescent="0.25">
      <c r="A22" s="7">
        <v>207</v>
      </c>
      <c r="B22" s="20" t="s">
        <v>56</v>
      </c>
      <c r="C22" s="9" t="s">
        <v>57</v>
      </c>
      <c r="D22" s="9" t="s">
        <v>58</v>
      </c>
      <c r="E22" s="10" t="s">
        <v>13</v>
      </c>
      <c r="F22" s="10" t="s">
        <v>14</v>
      </c>
      <c r="G22" s="11" t="s">
        <v>15</v>
      </c>
      <c r="H22" s="10" t="s">
        <v>59</v>
      </c>
      <c r="I22" s="12">
        <v>74072</v>
      </c>
      <c r="J22" s="13">
        <v>74072</v>
      </c>
    </row>
    <row r="23" spans="1:10" s="14" customFormat="1" ht="42" x14ac:dyDescent="0.25">
      <c r="A23" s="21">
        <v>207</v>
      </c>
      <c r="B23" s="15" t="s">
        <v>60</v>
      </c>
      <c r="C23" s="22" t="s">
        <v>61</v>
      </c>
      <c r="D23" s="22" t="s">
        <v>62</v>
      </c>
      <c r="E23" s="23" t="s">
        <v>13</v>
      </c>
      <c r="F23" s="23" t="s">
        <v>14</v>
      </c>
      <c r="G23" s="24" t="s">
        <v>15</v>
      </c>
      <c r="H23" s="23" t="s">
        <v>30</v>
      </c>
      <c r="I23" s="12">
        <v>24066</v>
      </c>
      <c r="J23" s="13">
        <v>24066</v>
      </c>
    </row>
    <row r="24" spans="1:10" s="14" customFormat="1" ht="28" x14ac:dyDescent="0.25">
      <c r="A24" s="7">
        <v>207</v>
      </c>
      <c r="B24" s="8" t="s">
        <v>63</v>
      </c>
      <c r="C24" s="9" t="s">
        <v>64</v>
      </c>
      <c r="D24" s="9" t="s">
        <v>65</v>
      </c>
      <c r="E24" s="10" t="s">
        <v>13</v>
      </c>
      <c r="F24" s="10" t="s">
        <v>14</v>
      </c>
      <c r="G24" s="11" t="s">
        <v>15</v>
      </c>
      <c r="H24" s="10" t="s">
        <v>16</v>
      </c>
      <c r="I24" s="12">
        <v>37067</v>
      </c>
      <c r="J24" s="13">
        <v>37067</v>
      </c>
    </row>
    <row r="25" spans="1:10" s="14" customFormat="1" ht="28" x14ac:dyDescent="0.25">
      <c r="A25" s="7">
        <v>209</v>
      </c>
      <c r="B25" s="8" t="s">
        <v>66</v>
      </c>
      <c r="C25" s="9" t="s">
        <v>32</v>
      </c>
      <c r="D25" s="9" t="s">
        <v>33</v>
      </c>
      <c r="E25" s="10" t="s">
        <v>13</v>
      </c>
      <c r="F25" s="10" t="s">
        <v>14</v>
      </c>
      <c r="G25" s="11" t="s">
        <v>15</v>
      </c>
      <c r="H25" s="10" t="s">
        <v>34</v>
      </c>
      <c r="I25" s="12">
        <f>304876-184876</f>
        <v>120000</v>
      </c>
      <c r="J25" s="13">
        <v>120000</v>
      </c>
    </row>
    <row r="26" spans="1:10" s="14" customFormat="1" ht="28" x14ac:dyDescent="0.25">
      <c r="A26" s="7">
        <v>209</v>
      </c>
      <c r="B26" s="8" t="s">
        <v>67</v>
      </c>
      <c r="C26" s="9" t="s">
        <v>68</v>
      </c>
      <c r="D26" s="9" t="s">
        <v>69</v>
      </c>
      <c r="E26" s="10" t="s">
        <v>13</v>
      </c>
      <c r="F26" s="10" t="s">
        <v>14</v>
      </c>
      <c r="G26" s="11" t="s">
        <v>15</v>
      </c>
      <c r="H26" s="10" t="s">
        <v>34</v>
      </c>
      <c r="I26" s="12">
        <v>12297</v>
      </c>
      <c r="J26" s="13">
        <v>12297</v>
      </c>
    </row>
    <row r="27" spans="1:10" s="14" customFormat="1" ht="28" x14ac:dyDescent="0.25">
      <c r="A27" s="7">
        <v>215</v>
      </c>
      <c r="B27" s="8" t="s">
        <v>70</v>
      </c>
      <c r="C27" s="9" t="s">
        <v>71</v>
      </c>
      <c r="D27" s="9" t="s">
        <v>72</v>
      </c>
      <c r="E27" s="10" t="s">
        <v>13</v>
      </c>
      <c r="F27" s="10" t="s">
        <v>14</v>
      </c>
      <c r="G27" s="11" t="s">
        <v>15</v>
      </c>
      <c r="H27" s="10" t="s">
        <v>20</v>
      </c>
      <c r="I27" s="12">
        <v>200000</v>
      </c>
      <c r="J27" s="13">
        <v>200000</v>
      </c>
    </row>
    <row r="28" spans="1:10" s="14" customFormat="1" ht="28" x14ac:dyDescent="0.25">
      <c r="A28" s="7">
        <v>402</v>
      </c>
      <c r="B28" s="8" t="s">
        <v>78</v>
      </c>
      <c r="C28" s="9" t="s">
        <v>79</v>
      </c>
      <c r="D28" s="9" t="s">
        <v>80</v>
      </c>
      <c r="E28" s="10" t="s">
        <v>13</v>
      </c>
      <c r="F28" s="10" t="s">
        <v>14</v>
      </c>
      <c r="G28" s="11" t="s">
        <v>15</v>
      </c>
      <c r="H28" s="10" t="s">
        <v>30</v>
      </c>
      <c r="I28" s="12">
        <v>30000</v>
      </c>
      <c r="J28" s="13">
        <v>30000</v>
      </c>
    </row>
    <row r="29" spans="1:10" s="14" customFormat="1" ht="28" x14ac:dyDescent="0.25">
      <c r="A29" s="7">
        <v>403</v>
      </c>
      <c r="B29" s="8" t="s">
        <v>81</v>
      </c>
      <c r="C29" s="9" t="s">
        <v>73</v>
      </c>
      <c r="D29" s="9" t="s">
        <v>74</v>
      </c>
      <c r="E29" s="10" t="s">
        <v>13</v>
      </c>
      <c r="F29" s="10" t="s">
        <v>14</v>
      </c>
      <c r="G29" s="11" t="s">
        <v>15</v>
      </c>
      <c r="H29" s="10" t="s">
        <v>24</v>
      </c>
      <c r="I29" s="12">
        <f>251140-48640+29702</f>
        <v>232202</v>
      </c>
      <c r="J29" s="13">
        <v>232202</v>
      </c>
    </row>
    <row r="30" spans="1:10" s="16" customFormat="1" ht="28" x14ac:dyDescent="0.25">
      <c r="A30" s="7">
        <v>403</v>
      </c>
      <c r="B30" s="8" t="s">
        <v>82</v>
      </c>
      <c r="C30" s="9" t="s">
        <v>73</v>
      </c>
      <c r="D30" s="9" t="s">
        <v>74</v>
      </c>
      <c r="E30" s="10" t="s">
        <v>13</v>
      </c>
      <c r="F30" s="10" t="s">
        <v>14</v>
      </c>
      <c r="G30" s="11" t="s">
        <v>15</v>
      </c>
      <c r="H30" s="10" t="s">
        <v>24</v>
      </c>
      <c r="I30" s="12">
        <f>120175-10925</f>
        <v>109250</v>
      </c>
      <c r="J30" s="13">
        <v>109250</v>
      </c>
    </row>
    <row r="31" spans="1:10" s="16" customFormat="1" ht="42" x14ac:dyDescent="0.25">
      <c r="A31" s="7">
        <v>403</v>
      </c>
      <c r="B31" s="8" t="s">
        <v>83</v>
      </c>
      <c r="C31" s="17" t="s">
        <v>84</v>
      </c>
      <c r="D31" s="17" t="s">
        <v>85</v>
      </c>
      <c r="E31" s="18" t="s">
        <v>13</v>
      </c>
      <c r="F31" s="18" t="s">
        <v>14</v>
      </c>
      <c r="G31" s="19" t="s">
        <v>15</v>
      </c>
      <c r="H31" s="18" t="s">
        <v>77</v>
      </c>
      <c r="I31" s="12">
        <v>11140</v>
      </c>
      <c r="J31" s="13">
        <v>11140</v>
      </c>
    </row>
    <row r="32" spans="1:10" s="16" customFormat="1" ht="42" x14ac:dyDescent="0.25">
      <c r="A32" s="7">
        <v>404</v>
      </c>
      <c r="B32" s="8" t="s">
        <v>86</v>
      </c>
      <c r="C32" s="17" t="s">
        <v>87</v>
      </c>
      <c r="D32" s="17" t="s">
        <v>88</v>
      </c>
      <c r="E32" s="18" t="s">
        <v>21</v>
      </c>
      <c r="F32" s="18" t="s">
        <v>14</v>
      </c>
      <c r="G32" s="19" t="s">
        <v>15</v>
      </c>
      <c r="H32" s="18" t="s">
        <v>77</v>
      </c>
      <c r="I32" s="12">
        <v>28000</v>
      </c>
      <c r="J32" s="13">
        <v>28000</v>
      </c>
    </row>
    <row r="33" spans="1:10" s="16" customFormat="1" ht="42" x14ac:dyDescent="0.25">
      <c r="A33" s="7">
        <v>406</v>
      </c>
      <c r="B33" s="8" t="s">
        <v>89</v>
      </c>
      <c r="C33" s="9" t="s">
        <v>75</v>
      </c>
      <c r="D33" s="9" t="s">
        <v>76</v>
      </c>
      <c r="E33" s="10" t="s">
        <v>13</v>
      </c>
      <c r="F33" s="10" t="s">
        <v>14</v>
      </c>
      <c r="G33" s="11" t="s">
        <v>15</v>
      </c>
      <c r="H33" s="10" t="s">
        <v>77</v>
      </c>
      <c r="I33" s="12">
        <v>6147</v>
      </c>
      <c r="J33" s="13">
        <v>6147</v>
      </c>
    </row>
    <row r="34" spans="1:10" s="16" customFormat="1" ht="42" x14ac:dyDescent="0.25">
      <c r="A34" s="7">
        <v>406</v>
      </c>
      <c r="B34" s="8" t="s">
        <v>90</v>
      </c>
      <c r="C34" s="9" t="s">
        <v>75</v>
      </c>
      <c r="D34" s="9" t="s">
        <v>76</v>
      </c>
      <c r="E34" s="10" t="s">
        <v>13</v>
      </c>
      <c r="F34" s="10" t="s">
        <v>14</v>
      </c>
      <c r="G34" s="11" t="s">
        <v>15</v>
      </c>
      <c r="H34" s="10" t="s">
        <v>77</v>
      </c>
      <c r="I34" s="12">
        <f>62423-40</f>
        <v>62383</v>
      </c>
      <c r="J34" s="13">
        <v>62383</v>
      </c>
    </row>
    <row r="35" spans="1:10" s="16" customFormat="1" ht="28" x14ac:dyDescent="0.25">
      <c r="A35" s="7">
        <v>406</v>
      </c>
      <c r="B35" s="8" t="s">
        <v>91</v>
      </c>
      <c r="C35" s="9" t="s">
        <v>92</v>
      </c>
      <c r="D35" s="9" t="s">
        <v>93</v>
      </c>
      <c r="E35" s="10" t="s">
        <v>13</v>
      </c>
      <c r="F35" s="10" t="s">
        <v>14</v>
      </c>
      <c r="G35" s="11" t="s">
        <v>15</v>
      </c>
      <c r="H35" s="10" t="s">
        <v>24</v>
      </c>
      <c r="I35" s="12">
        <v>13713</v>
      </c>
      <c r="J35" s="13">
        <v>13713</v>
      </c>
    </row>
    <row r="36" spans="1:10" s="16" customFormat="1" ht="28" x14ac:dyDescent="0.25">
      <c r="A36" s="7">
        <v>406</v>
      </c>
      <c r="B36" s="8" t="s">
        <v>94</v>
      </c>
      <c r="C36" s="9" t="s">
        <v>95</v>
      </c>
      <c r="D36" s="9" t="s">
        <v>96</v>
      </c>
      <c r="E36" s="10" t="s">
        <v>13</v>
      </c>
      <c r="F36" s="10" t="s">
        <v>14</v>
      </c>
      <c r="G36" s="11" t="s">
        <v>15</v>
      </c>
      <c r="H36" s="10" t="s">
        <v>97</v>
      </c>
      <c r="I36" s="12">
        <v>11715</v>
      </c>
      <c r="J36" s="13">
        <v>11715</v>
      </c>
    </row>
    <row r="37" spans="1:10" s="16" customFormat="1" ht="28" x14ac:dyDescent="0.25">
      <c r="A37" s="7">
        <v>406</v>
      </c>
      <c r="B37" s="8" t="s">
        <v>98</v>
      </c>
      <c r="C37" s="9" t="s">
        <v>99</v>
      </c>
      <c r="D37" s="9" t="s">
        <v>100</v>
      </c>
      <c r="E37" s="10" t="s">
        <v>13</v>
      </c>
      <c r="F37" s="10" t="s">
        <v>14</v>
      </c>
      <c r="G37" s="11" t="s">
        <v>15</v>
      </c>
      <c r="H37" s="10" t="s">
        <v>97</v>
      </c>
      <c r="I37" s="12">
        <v>12284</v>
      </c>
      <c r="J37" s="13">
        <v>12284</v>
      </c>
    </row>
    <row r="38" spans="1:10" s="14" customFormat="1" ht="28" x14ac:dyDescent="0.25">
      <c r="A38" s="7">
        <v>406</v>
      </c>
      <c r="B38" s="8" t="s">
        <v>98</v>
      </c>
      <c r="C38" s="9" t="s">
        <v>101</v>
      </c>
      <c r="D38" s="9" t="s">
        <v>102</v>
      </c>
      <c r="E38" s="10" t="s">
        <v>13</v>
      </c>
      <c r="F38" s="10" t="s">
        <v>14</v>
      </c>
      <c r="G38" s="11" t="s">
        <v>15</v>
      </c>
      <c r="H38" s="10" t="s">
        <v>97</v>
      </c>
      <c r="I38" s="12">
        <v>23428</v>
      </c>
      <c r="J38" s="13">
        <v>23428</v>
      </c>
    </row>
    <row r="39" spans="1:10" s="16" customFormat="1" ht="42" x14ac:dyDescent="0.25">
      <c r="A39" s="7">
        <v>406</v>
      </c>
      <c r="B39" s="8" t="s">
        <v>98</v>
      </c>
      <c r="C39" s="9" t="s">
        <v>103</v>
      </c>
      <c r="D39" s="9" t="s">
        <v>104</v>
      </c>
      <c r="E39" s="10" t="s">
        <v>13</v>
      </c>
      <c r="F39" s="10" t="s">
        <v>14</v>
      </c>
      <c r="G39" s="11" t="s">
        <v>15</v>
      </c>
      <c r="H39" s="10" t="s">
        <v>77</v>
      </c>
      <c r="I39" s="12">
        <v>23998</v>
      </c>
      <c r="J39" s="13">
        <v>23998</v>
      </c>
    </row>
    <row r="40" spans="1:10" s="16" customFormat="1" ht="42" x14ac:dyDescent="0.25">
      <c r="A40" s="7">
        <v>408</v>
      </c>
      <c r="B40" s="8" t="s">
        <v>105</v>
      </c>
      <c r="C40" s="9" t="s">
        <v>106</v>
      </c>
      <c r="D40" s="9" t="s">
        <v>107</v>
      </c>
      <c r="E40" s="10" t="s">
        <v>13</v>
      </c>
      <c r="F40" s="10" t="s">
        <v>14</v>
      </c>
      <c r="G40" s="11" t="s">
        <v>15</v>
      </c>
      <c r="H40" s="10" t="s">
        <v>77</v>
      </c>
      <c r="I40" s="12">
        <v>31971</v>
      </c>
      <c r="J40" s="13">
        <v>31971</v>
      </c>
    </row>
    <row r="41" spans="1:10" s="16" customFormat="1" ht="56" x14ac:dyDescent="0.25">
      <c r="A41" s="7">
        <v>411</v>
      </c>
      <c r="B41" s="20" t="s">
        <v>108</v>
      </c>
      <c r="C41" s="9" t="s">
        <v>11</v>
      </c>
      <c r="D41" s="9" t="s">
        <v>109</v>
      </c>
      <c r="E41" s="10" t="s">
        <v>13</v>
      </c>
      <c r="F41" s="10" t="s">
        <v>14</v>
      </c>
      <c r="G41" s="11" t="s">
        <v>15</v>
      </c>
      <c r="H41" s="10" t="s">
        <v>16</v>
      </c>
      <c r="I41" s="12">
        <v>142921</v>
      </c>
      <c r="J41" s="13">
        <v>142921</v>
      </c>
    </row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</sheetData>
  <sheetProtection formatCells="0" formatRows="0" insertRows="0" deleteRows="0"/>
  <autoFilter ref="A3:J41" xr:uid="{00000000-0009-0000-0000-00005F000000}"/>
  <mergeCells count="10">
    <mergeCell ref="A1:J2"/>
    <mergeCell ref="I3:I5"/>
    <mergeCell ref="A3:A5"/>
    <mergeCell ref="B3:B5"/>
    <mergeCell ref="C3:C5"/>
    <mergeCell ref="D3:D5"/>
    <mergeCell ref="E3:E5"/>
    <mergeCell ref="F3:F5"/>
    <mergeCell ref="G3:G5"/>
    <mergeCell ref="H3:H5"/>
  </mergeCells>
  <dataValidations count="6">
    <dataValidation type="whole" operator="greaterThanOrEqual" allowBlank="1" showInputMessage="1" showErrorMessage="1" sqref="I7:I41" xr:uid="{F275CAD5-CFA1-4C63-9459-E8E697C970ED}">
      <formula1>1</formula1>
    </dataValidation>
    <dataValidation showInputMessage="1" showErrorMessage="1" sqref="A7:B41" xr:uid="{F48231B7-DBBC-450A-9CE8-B347A9A303AB}"/>
    <dataValidation type="list" allowBlank="1" showInputMessage="1" showErrorMessage="1" sqref="G7:G41" xr:uid="{295E8AD8-89FA-4769-A331-1D78E44D665E}">
      <formula1>SOURCE_Discipline</formula1>
    </dataValidation>
    <dataValidation type="list" allowBlank="1" showInputMessage="1" showErrorMessage="1" sqref="H7:H41" xr:uid="{7C647C22-3251-4FBB-A42E-5BA885024A9B}">
      <formula1>SOURCE_EquipmentSolutionAreaSubCategoryProjectLedger</formula1>
    </dataValidation>
    <dataValidation type="list" allowBlank="1" showInputMessage="1" showErrorMessage="1" sqref="F7:F41" xr:uid="{3349E34F-A430-4A81-9AFB-82A39F378A9B}">
      <formula1>SOURCE_FundingSource</formula1>
    </dataValidation>
    <dataValidation type="list" allowBlank="1" showInputMessage="1" showErrorMessage="1" sqref="E7:E41" xr:uid="{E33CBEE0-72A7-4D5D-9F85-F3054C38E151}">
      <formula1>SOURCE_SafecomConsult</formula1>
    </dataValidation>
  </dataValidations>
  <printOptions horizontalCentered="1"/>
  <pageMargins left="0.25" right="0.25" top="0.25" bottom="0.25" header="0.25" footer="0.25"/>
  <pageSetup scale="27" fitToHeight="2" orientation="landscape" useFirstPageNumber="1" r:id="rId1"/>
  <headerFooter alignWithMargins="0">
    <oddFooter>&amp;LFMFW v1.17 - 2017
Equipment  CR#10
Submitted: 5/4/20
Approved: 5/4/20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3FC2B15FD221439AE29A2EFDD83B51" ma:contentTypeVersion="10" ma:contentTypeDescription="Create a new document." ma:contentTypeScope="" ma:versionID="178e79145ffb4f523d220523b3531600">
  <xsd:schema xmlns:xsd="http://www.w3.org/2001/XMLSchema" xmlns:xs="http://www.w3.org/2001/XMLSchema" xmlns:p="http://schemas.microsoft.com/office/2006/metadata/properties" xmlns:ns2="3642bd55-e6a8-4fb6-8be1-12ea3104f1e3" xmlns:ns3="e41d01da-045b-48b7-97b2-6b81a2961d55" targetNamespace="http://schemas.microsoft.com/office/2006/metadata/properties" ma:root="true" ma:fieldsID="a987ed2aff2b01c9efe8a27f10b17f84" ns2:_="" ns3:_="">
    <xsd:import namespace="3642bd55-e6a8-4fb6-8be1-12ea3104f1e3"/>
    <xsd:import namespace="e41d01da-045b-48b7-97b2-6b81a2961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2bd55-e6a8-4fb6-8be1-12ea3104f1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d01da-045b-48b7-97b2-6b81a2961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64025-876F-43CE-B16A-B9FCE7D28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42bd55-e6a8-4fb6-8be1-12ea3104f1e3"/>
    <ds:schemaRef ds:uri="e41d01da-045b-48b7-97b2-6b81a2961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B9EF02-DDAF-4E81-B330-1EDFC3FA09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7B4BE-C712-490E-AE7B-56928105E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Equipment</vt:lpstr>
      <vt:lpstr>'FY17 Equipment'!Print_Area</vt:lpstr>
      <vt:lpstr>'FY17 Equipment'!Print_Titles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Baker</dc:creator>
  <cp:lastModifiedBy>Landers, Mary (DEM)</cp:lastModifiedBy>
  <dcterms:created xsi:type="dcterms:W3CDTF">2022-01-22T00:13:44Z</dcterms:created>
  <dcterms:modified xsi:type="dcterms:W3CDTF">2022-01-25T00:11:12Z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0x010100A03FC2B15FD221439AE29A2EFDD83B51</vt:lpwstr>
  </property>
</Properties>
</file>